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s Equity" sheetId="3" r:id="rId3"/>
    <sheet name="Cash Flow Statement" sheetId="4" r:id="rId4"/>
  </sheets>
  <definedNames/>
  <calcPr fullCalcOnLoad="1"/>
</workbook>
</file>

<file path=xl/sharedStrings.xml><?xml version="1.0" encoding="utf-8"?>
<sst xmlns="http://schemas.openxmlformats.org/spreadsheetml/2006/main" count="233" uniqueCount="123">
  <si>
    <t>Page 2</t>
  </si>
  <si>
    <t>RM '000</t>
  </si>
  <si>
    <t>Property, plant and equipment</t>
  </si>
  <si>
    <t>Current Assets</t>
  </si>
  <si>
    <t>- Inventories</t>
  </si>
  <si>
    <t>- Trade receivables</t>
  </si>
  <si>
    <t>Current Liabilities</t>
  </si>
  <si>
    <t>- Trade payables</t>
  </si>
  <si>
    <t>- Taxation</t>
  </si>
  <si>
    <t>Net Current Assets</t>
  </si>
  <si>
    <t>Financed by:</t>
  </si>
  <si>
    <t>Share capital</t>
  </si>
  <si>
    <t>- Deferred taxation</t>
  </si>
  <si>
    <t>Net tangible assets per share (RM)</t>
  </si>
  <si>
    <t>Page 3</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</si>
  <si>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</si>
  <si>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</si>
  <si>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</si>
  <si>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</si>
  <si>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</si>
  <si>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</si>
  <si>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</si>
  <si>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</si>
  <si>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Retained</t>
  </si>
  <si>
    <t>capital</t>
  </si>
  <si>
    <t>profits</t>
  </si>
  <si>
    <t>Total</t>
  </si>
  <si>
    <t>Page 1</t>
  </si>
  <si>
    <t>INDIVIDUAL QUARTER</t>
  </si>
  <si>
    <t>CUMULATIVE QUARTER</t>
  </si>
  <si>
    <t>Current</t>
  </si>
  <si>
    <t xml:space="preserve">Quarter </t>
  </si>
  <si>
    <t>Revenue</t>
  </si>
  <si>
    <t>Cost of sales</t>
  </si>
  <si>
    <t>Operating expenses</t>
  </si>
  <si>
    <t>Other operating income</t>
  </si>
  <si>
    <t>Profit from operations</t>
  </si>
  <si>
    <t>Depreciation</t>
  </si>
  <si>
    <t>Finance costs</t>
  </si>
  <si>
    <t>Taxation</t>
  </si>
  <si>
    <t>Basic earnings per ordinary share (sen)</t>
  </si>
  <si>
    <t>Page 4</t>
  </si>
  <si>
    <t>Cash and cash equivalents at beginning of financial period</t>
  </si>
  <si>
    <t>Net profit for the period</t>
  </si>
  <si>
    <t>Preceding Year</t>
  </si>
  <si>
    <t>Corresponding</t>
  </si>
  <si>
    <t>Quarter</t>
  </si>
  <si>
    <t>Year</t>
  </si>
  <si>
    <t>To Date</t>
  </si>
  <si>
    <t>Period</t>
  </si>
  <si>
    <t>Net cash generated from financing activities</t>
  </si>
  <si>
    <t>Net cash used in operating activities</t>
  </si>
  <si>
    <t>IMASPRO CORPORATION BERHAD (Company No. 657527-H)</t>
  </si>
  <si>
    <t>Notes:</t>
  </si>
  <si>
    <t>(Audited)</t>
  </si>
  <si>
    <t>(a)</t>
  </si>
  <si>
    <t>(b)</t>
  </si>
  <si>
    <t>(c)</t>
  </si>
  <si>
    <t>- Amount due to director</t>
  </si>
  <si>
    <t>Shareholder's equity</t>
  </si>
  <si>
    <t>Pre-acquisition profit</t>
  </si>
  <si>
    <t>*</t>
  </si>
  <si>
    <t xml:space="preserve">Negative goodwill arising from the acquisition </t>
  </si>
  <si>
    <t>- Borrowings</t>
  </si>
  <si>
    <t>- Other receivables</t>
  </si>
  <si>
    <t>- Short term deposits with licensed banks</t>
  </si>
  <si>
    <t>- Cash and bank balances</t>
  </si>
  <si>
    <t>- Other payables</t>
  </si>
  <si>
    <t>Non-current Asset</t>
  </si>
  <si>
    <t>Non-current Liabilities</t>
  </si>
  <si>
    <t>Balance as at 1 July 2005 (Audited)</t>
  </si>
  <si>
    <t>Interest expenses</t>
  </si>
  <si>
    <t>Inventories</t>
  </si>
  <si>
    <t>Trade and other receivables</t>
  </si>
  <si>
    <t>Trade and other payables</t>
  </si>
  <si>
    <t>Cash generated from operations</t>
  </si>
  <si>
    <t>Taxation paid</t>
  </si>
  <si>
    <t>Interest received</t>
  </si>
  <si>
    <t>CASH FLOWS FROM OPERATING ACTIVITIES</t>
  </si>
  <si>
    <t>CASH FLOWS FROM FINANCING ACTIVITIES</t>
  </si>
  <si>
    <t>Repayment of hire purchase creditors</t>
  </si>
  <si>
    <t xml:space="preserve">Interest income </t>
  </si>
  <si>
    <t>Purchase of property, plant and equipment</t>
  </si>
  <si>
    <t>Current year</t>
  </si>
  <si>
    <t>Preceding year</t>
  </si>
  <si>
    <t xml:space="preserve">as at </t>
  </si>
  <si>
    <t>30 June 2005</t>
  </si>
  <si>
    <t>NA</t>
  </si>
  <si>
    <t xml:space="preserve"> quarter as at</t>
  </si>
  <si>
    <t>Retained profits</t>
  </si>
  <si>
    <t xml:space="preserve">    of subsidiaries</t>
  </si>
  <si>
    <t>RM'000</t>
  </si>
  <si>
    <t>Subscribers' shares of RM2.00 comprising 4 Ordinary Shares of RM0.50 each</t>
  </si>
  <si>
    <t>Quarterly Report on consolidated results for the second quarter ended 31 December 2005</t>
  </si>
  <si>
    <t>31.12.2005</t>
  </si>
  <si>
    <t>31.12.2004</t>
  </si>
  <si>
    <t>31 December 2005</t>
  </si>
  <si>
    <t>31 December 2004</t>
  </si>
  <si>
    <t>CONDENSED CONSOLIDATED INCOME STATEMENT (UNAUDITED)</t>
  </si>
  <si>
    <t>CONDENSED CONSOLIDATED BALANCE SHEET (UNAUDITED)</t>
  </si>
  <si>
    <t>- Tax recoverable</t>
  </si>
  <si>
    <t>(b )</t>
  </si>
  <si>
    <t xml:space="preserve">(c) </t>
  </si>
  <si>
    <t>CONDENSED CONSOLIDATED STATEMENT OF CHANGES IN EQUITY (UNAUDITED)</t>
  </si>
  <si>
    <t>CONDENSED CONSOLIDATED CASH FLOW STATEMENT (UNAUDITED)</t>
  </si>
  <si>
    <t>Net repayment of bill payables</t>
  </si>
  <si>
    <t>The selected explanatory notes form an integral part of, and, should be read in conjunction with, this interim financial report and the Prospectus of Imaspro Corporation Berhad issued on 28 December 2005.</t>
  </si>
  <si>
    <t>Share</t>
  </si>
  <si>
    <t>premium</t>
  </si>
  <si>
    <t xml:space="preserve">Net profit for the period </t>
  </si>
  <si>
    <t>The  NTA per share above has been computed based on the number of shares in issue of 62,935,242 shares upon completion of the acquisition of the subsidiaries.</t>
  </si>
  <si>
    <t>Issue of ordinary shares pursuant to the</t>
  </si>
  <si>
    <t xml:space="preserve">    acquisition of subsidiaries</t>
  </si>
  <si>
    <t>CASH FLOWS FROM INVESTING ACTIVITY</t>
  </si>
  <si>
    <t>No comparative figures for preceding year is available as this is the second quarterly report made by the Company and the Group was still not formed as at the end of the preceding financial year end.</t>
  </si>
  <si>
    <t>Earnings per share (Basic) above has been computed based on the net  profit for the period above divided by the number of shares in issue of 62,935,242 shares upon completion of the acquisition of subsidiaries.</t>
  </si>
  <si>
    <t xml:space="preserve">Allowance for doubtful debts </t>
  </si>
  <si>
    <t>Allowance for doubtful debts  no longer required</t>
  </si>
  <si>
    <t>Balance as at 31 December  2005</t>
  </si>
  <si>
    <t>Net profit for the period after pre-acquisition profit</t>
  </si>
  <si>
    <t>6 months ended</t>
  </si>
  <si>
    <t>12 months ended</t>
  </si>
  <si>
    <t>(Increase)/decrease in working capital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</si>
</sst>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0_);_(* \(#,##0.0000\);_(* &quot;-&quot;??_);_(@_)"/>
    <numFmt numFmtId="180" formatCode="_(* #,##0.0_);_(* \(#,##0.0\);_(* &quot;-&quot;??_);_(@_)"/>
  </numFmts>
  <fonts count="8">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9"/>
      <name val="Times New Roman"/>
      <family val="1"/>
    </font>
    <font>
      <sz val="10"/>
      <color indexed="8"/>
      <name val="Times New Roman"/>
      <family val="1"/>
    </font>
    <font>
      <sz val="10"/>
      <color indexed="8"/>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horizontal="justify"/>
    </xf>
    <xf numFmtId="0" fontId="3" fillId="0" borderId="0" xfId="0" applyFont="1" applyAlignment="1">
      <alignment/>
    </xf>
    <xf numFmtId="0" fontId="4" fillId="0" borderId="0" xfId="0" applyFont="1" applyAlignment="1">
      <alignment/>
    </xf>
    <xf numFmtId="0" fontId="4" fillId="0" borderId="0" xfId="0" applyFont="1" applyAlignment="1">
      <alignment horizontal="left" indent="1"/>
    </xf>
    <xf numFmtId="0" fontId="4" fillId="0" borderId="1" xfId="0" applyFont="1" applyBorder="1" applyAlignment="1">
      <alignment horizontal="left" indent="1"/>
    </xf>
    <xf numFmtId="0" fontId="4" fillId="0" borderId="1"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178" fontId="4" fillId="0" borderId="0" xfId="15" applyNumberFormat="1" applyFont="1" applyAlignment="1">
      <alignment/>
    </xf>
    <xf numFmtId="178" fontId="4" fillId="0" borderId="0" xfId="15" applyNumberFormat="1" applyFont="1" applyBorder="1" applyAlignment="1">
      <alignment/>
    </xf>
    <xf numFmtId="178" fontId="4" fillId="0" borderId="1" xfId="15" applyNumberFormat="1" applyFont="1" applyBorder="1" applyAlignment="1">
      <alignment/>
    </xf>
    <xf numFmtId="178" fontId="4" fillId="0" borderId="2" xfId="0" applyNumberFormat="1" applyFont="1" applyBorder="1" applyAlignment="1">
      <alignment/>
    </xf>
    <xf numFmtId="178" fontId="4" fillId="0" borderId="0" xfId="0" applyNumberFormat="1" applyFont="1" applyAlignment="1">
      <alignment/>
    </xf>
    <xf numFmtId="178" fontId="4" fillId="0" borderId="0" xfId="0" applyNumberFormat="1" applyFont="1" applyBorder="1" applyAlignment="1">
      <alignment/>
    </xf>
    <xf numFmtId="43" fontId="4" fillId="0" borderId="0" xfId="15" applyNumberFormat="1" applyFont="1" applyBorder="1" applyAlignment="1">
      <alignment/>
    </xf>
    <xf numFmtId="43" fontId="4" fillId="0" borderId="0" xfId="15" applyNumberFormat="1" applyFont="1" applyAlignment="1">
      <alignment/>
    </xf>
    <xf numFmtId="0" fontId="3" fillId="0" borderId="0" xfId="0" applyFont="1" applyBorder="1" applyAlignment="1">
      <alignment horizontal="center"/>
    </xf>
    <xf numFmtId="0" fontId="4" fillId="0" borderId="0" xfId="0" applyFont="1" applyAlignment="1" quotePrefix="1">
      <alignment/>
    </xf>
    <xf numFmtId="178" fontId="4" fillId="0" borderId="3" xfId="15" applyNumberFormat="1" applyFont="1" applyBorder="1" applyAlignment="1">
      <alignment/>
    </xf>
    <xf numFmtId="178" fontId="4" fillId="0" borderId="4" xfId="15" applyNumberFormat="1" applyFont="1" applyBorder="1" applyAlignment="1">
      <alignment/>
    </xf>
    <xf numFmtId="178" fontId="4" fillId="0" borderId="5" xfId="15" applyNumberFormat="1" applyFont="1" applyBorder="1" applyAlignment="1">
      <alignment/>
    </xf>
    <xf numFmtId="178" fontId="4" fillId="0" borderId="2" xfId="15" applyNumberFormat="1" applyFont="1" applyBorder="1" applyAlignment="1">
      <alignment/>
    </xf>
    <xf numFmtId="179" fontId="4" fillId="0" borderId="0" xfId="15" applyNumberFormat="1" applyFont="1" applyAlignment="1">
      <alignment/>
    </xf>
    <xf numFmtId="179" fontId="4" fillId="0" borderId="0" xfId="15" applyNumberFormat="1" applyFont="1" applyBorder="1" applyAlignment="1">
      <alignment/>
    </xf>
    <xf numFmtId="0" fontId="4" fillId="0" borderId="0" xfId="0" applyFont="1" applyBorder="1" applyAlignment="1">
      <alignment horizontal="left" indent="1"/>
    </xf>
    <xf numFmtId="0" fontId="5" fillId="0" borderId="0" xfId="0" applyFont="1" applyBorder="1" applyAlignment="1">
      <alignment horizontal="center"/>
    </xf>
    <xf numFmtId="178" fontId="3" fillId="0" borderId="0" xfId="15" applyNumberFormat="1" applyFont="1" applyBorder="1" applyAlignment="1">
      <alignment/>
    </xf>
    <xf numFmtId="0" fontId="4" fillId="0" borderId="0" xfId="0" applyFont="1" applyAlignment="1">
      <alignment horizontal="left"/>
    </xf>
    <xf numFmtId="0" fontId="4" fillId="0" borderId="0" xfId="0" applyFont="1" applyAlignment="1" quotePrefix="1">
      <alignment horizontal="left"/>
    </xf>
    <xf numFmtId="0" fontId="4" fillId="0" borderId="0" xfId="0" applyFont="1" applyAlignment="1">
      <alignment vertical="top"/>
    </xf>
    <xf numFmtId="0" fontId="4" fillId="0" borderId="0" xfId="0" applyFont="1" applyBorder="1" applyAlignment="1" quotePrefix="1">
      <alignment/>
    </xf>
    <xf numFmtId="178" fontId="4" fillId="0" borderId="0" xfId="15" applyNumberFormat="1" applyFont="1" applyAlignment="1">
      <alignment horizontal="right"/>
    </xf>
    <xf numFmtId="178" fontId="4" fillId="0" borderId="6" xfId="15" applyNumberFormat="1" applyFont="1" applyBorder="1" applyAlignment="1">
      <alignment/>
    </xf>
    <xf numFmtId="0" fontId="4" fillId="0" borderId="0" xfId="0" applyFont="1" applyFill="1" applyAlignment="1">
      <alignment/>
    </xf>
    <xf numFmtId="0" fontId="4" fillId="0" borderId="0" xfId="0" applyFont="1" applyAlignment="1">
      <alignment/>
    </xf>
    <xf numFmtId="0" fontId="3" fillId="0" borderId="0" xfId="0" applyFont="1" applyAlignment="1" quotePrefix="1">
      <alignment horizontal="center"/>
    </xf>
    <xf numFmtId="15" fontId="3" fillId="0" borderId="0" xfId="0" applyNumberFormat="1" applyFont="1" applyAlignment="1" quotePrefix="1">
      <alignment horizontal="center"/>
    </xf>
    <xf numFmtId="178" fontId="4" fillId="0" borderId="0" xfId="15" applyNumberFormat="1" applyFont="1" applyAlignment="1">
      <alignment horizontal="center"/>
    </xf>
    <xf numFmtId="178" fontId="4" fillId="0" borderId="3" xfId="15" applyNumberFormat="1" applyFont="1" applyBorder="1" applyAlignment="1">
      <alignment horizontal="center"/>
    </xf>
    <xf numFmtId="178" fontId="4" fillId="0" borderId="4" xfId="15" applyNumberFormat="1" applyFont="1" applyBorder="1" applyAlignment="1">
      <alignment horizontal="center"/>
    </xf>
    <xf numFmtId="178" fontId="4" fillId="0" borderId="5" xfId="15" applyNumberFormat="1" applyFont="1" applyBorder="1" applyAlignment="1">
      <alignment horizontal="center"/>
    </xf>
    <xf numFmtId="178" fontId="4" fillId="0" borderId="6" xfId="15" applyNumberFormat="1" applyFont="1" applyBorder="1" applyAlignment="1">
      <alignment horizontal="center"/>
    </xf>
    <xf numFmtId="178" fontId="4" fillId="0" borderId="2" xfId="15" applyNumberFormat="1" applyFont="1" applyBorder="1" applyAlignment="1">
      <alignment horizontal="center"/>
    </xf>
    <xf numFmtId="178" fontId="4" fillId="0" borderId="1" xfId="15" applyNumberFormat="1" applyFont="1" applyBorder="1" applyAlignment="1">
      <alignment horizontal="center"/>
    </xf>
    <xf numFmtId="178" fontId="4" fillId="0" borderId="0" xfId="15" applyNumberFormat="1" applyFont="1" applyBorder="1" applyAlignment="1">
      <alignment horizontal="center"/>
    </xf>
    <xf numFmtId="178" fontId="4" fillId="0" borderId="6" xfId="0" applyNumberFormat="1" applyFont="1" applyBorder="1" applyAlignment="1">
      <alignment/>
    </xf>
    <xf numFmtId="0" fontId="3" fillId="0" borderId="0" xfId="0" applyFont="1" applyFill="1" applyAlignment="1">
      <alignment horizontal="center"/>
    </xf>
    <xf numFmtId="0" fontId="7" fillId="0" borderId="0" xfId="0" applyFont="1" applyAlignment="1">
      <alignment horizontal="justify"/>
    </xf>
    <xf numFmtId="0" fontId="5" fillId="0" borderId="0" xfId="0" applyFont="1" applyAlignment="1" quotePrefix="1">
      <alignment horizontal="center"/>
    </xf>
    <xf numFmtId="0" fontId="4" fillId="0" borderId="0" xfId="0" applyFont="1" applyFill="1" applyAlignment="1" quotePrefix="1">
      <alignment/>
    </xf>
    <xf numFmtId="0" fontId="4" fillId="0" borderId="0" xfId="0" applyFont="1" applyFill="1" applyAlignment="1">
      <alignment vertical="top"/>
    </xf>
    <xf numFmtId="0" fontId="6" fillId="0" borderId="0" xfId="0" applyFont="1" applyFill="1" applyAlignment="1">
      <alignment horizontal="justify"/>
    </xf>
    <xf numFmtId="43" fontId="4" fillId="0" borderId="0" xfId="15" applyNumberFormat="1" applyFont="1" applyFill="1" applyAlignment="1">
      <alignment/>
    </xf>
    <xf numFmtId="0" fontId="3" fillId="0" borderId="0" xfId="0" applyFont="1" applyAlignment="1">
      <alignment horizontal="left"/>
    </xf>
    <xf numFmtId="0" fontId="4" fillId="0" borderId="1" xfId="0" applyFont="1" applyBorder="1" applyAlignment="1">
      <alignment horizontal="left"/>
    </xf>
    <xf numFmtId="178" fontId="4" fillId="0" borderId="0" xfId="15" applyNumberFormat="1" applyFont="1" applyFill="1" applyAlignment="1">
      <alignment/>
    </xf>
    <xf numFmtId="178" fontId="4" fillId="0" borderId="1" xfId="15" applyNumberFormat="1" applyFont="1" applyFill="1" applyBorder="1" applyAlignment="1">
      <alignment/>
    </xf>
    <xf numFmtId="178" fontId="4" fillId="0" borderId="0" xfId="15" applyNumberFormat="1" applyFont="1" applyFill="1" applyBorder="1" applyAlignment="1">
      <alignment/>
    </xf>
    <xf numFmtId="178" fontId="4" fillId="0" borderId="1" xfId="15" applyNumberFormat="1" applyFont="1" applyFill="1" applyBorder="1" applyAlignment="1">
      <alignment horizontal="center"/>
    </xf>
    <xf numFmtId="0" fontId="3" fillId="0" borderId="0" xfId="0" applyFont="1" applyFill="1" applyAlignment="1">
      <alignment/>
    </xf>
    <xf numFmtId="0" fontId="4" fillId="0" borderId="0" xfId="0" applyFont="1" applyFill="1" applyBorder="1" applyAlignment="1">
      <alignment/>
    </xf>
    <xf numFmtId="0" fontId="6" fillId="0" borderId="0" xfId="0" applyFont="1" applyAlignment="1">
      <alignment horizontal="justify"/>
    </xf>
    <xf numFmtId="0" fontId="7" fillId="0" borderId="0" xfId="0" applyFont="1" applyAlignment="1">
      <alignment horizontal="justify"/>
    </xf>
    <xf numFmtId="0" fontId="3" fillId="0" borderId="1" xfId="0" applyFont="1" applyBorder="1" applyAlignment="1">
      <alignment horizontal="center"/>
    </xf>
    <xf numFmtId="0" fontId="6" fillId="0" borderId="0" xfId="0" applyFont="1" applyFill="1" applyAlignment="1">
      <alignment horizontal="justify"/>
    </xf>
    <xf numFmtId="0" fontId="4" fillId="0" borderId="0" xfId="0" applyFont="1" applyAlignment="1">
      <alignment horizontal="justify"/>
    </xf>
    <xf numFmtId="0" fontId="4" fillId="0" borderId="0" xfId="0" applyFont="1" applyFill="1" applyBorder="1" applyAlignment="1">
      <alignment horizontal="justify"/>
    </xf>
    <xf numFmtId="0" fontId="0" fillId="0" borderId="0" xfId="0" applyAlignment="1">
      <alignment horizontal="justify"/>
    </xf>
    <xf numFmtId="0" fontId="4" fillId="0" borderId="0" xfId="0" applyFont="1" applyFill="1" applyAlignment="1">
      <alignmen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60"/>
  <sheetViews>
    <sheetView tabSelected="1" workbookViewId="0" topLeftCell="A15">
      <selection activeCell="D41" sqref="D41"/>
    </sheetView>
  </sheetViews>
  <sheetFormatPr defaultColWidth="9.140625" defaultRowHeight="12.75"/>
  <cols>
    <col min="1" max="1" width="4.57421875" style="3" customWidth="1"/>
    <col min="2" max="2" width="24.57421875" style="3" customWidth="1"/>
    <col min="3" max="3" width="1.7109375" style="3" customWidth="1"/>
    <col min="4" max="4" width="12.28125" style="3" customWidth="1"/>
    <col min="5" max="5" width="0.9921875" style="3" customWidth="1"/>
    <col min="6" max="6" width="12.28125" style="3" customWidth="1"/>
    <col min="7" max="8" width="0.85546875" style="3" customWidth="1"/>
    <col min="9" max="9" width="11.140625" style="3" customWidth="1"/>
    <col min="10" max="10" width="0.9921875" style="3" customWidth="1"/>
    <col min="11" max="11" width="12.28125" style="3" customWidth="1"/>
    <col min="12" max="12" width="1.1484375" style="3" customWidth="1"/>
    <col min="13" max="14" width="9.140625" style="3" customWidth="1"/>
    <col min="15" max="15" width="13.140625" style="3" customWidth="1"/>
    <col min="16" max="16384" width="9.140625" style="3" customWidth="1"/>
  </cols>
  <sheetData>
    <row r="1" ht="12.75">
      <c r="A1" s="57" t="s">
        <v>52</v>
      </c>
    </row>
    <row r="2" spans="1:3" ht="12.75">
      <c r="A2" s="31" t="s">
        <v>93</v>
      </c>
      <c r="C2" s="4"/>
    </row>
    <row r="3" spans="1:27" ht="12.75">
      <c r="A3" s="58" t="s">
        <v>27</v>
      </c>
      <c r="B3" s="6"/>
      <c r="C3" s="5"/>
      <c r="D3" s="6"/>
      <c r="E3" s="6"/>
      <c r="F3" s="6"/>
      <c r="G3" s="6"/>
      <c r="H3" s="6"/>
      <c r="I3" s="6"/>
      <c r="J3" s="6"/>
      <c r="K3" s="6"/>
      <c r="L3" s="7"/>
      <c r="M3" s="7"/>
      <c r="N3" s="7"/>
      <c r="O3" s="7"/>
      <c r="P3" s="7"/>
      <c r="Q3" s="7"/>
      <c r="R3" s="7"/>
      <c r="S3" s="7"/>
      <c r="T3" s="7"/>
      <c r="U3" s="7"/>
      <c r="V3" s="7"/>
      <c r="W3" s="7"/>
      <c r="X3" s="7"/>
      <c r="Y3" s="7"/>
      <c r="Z3" s="7"/>
      <c r="AA3" s="7"/>
    </row>
    <row r="4" spans="14:27" ht="7.5" customHeight="1">
      <c r="N4" s="7"/>
      <c r="O4" s="7"/>
      <c r="P4" s="7"/>
      <c r="Q4" s="7"/>
      <c r="R4" s="7"/>
      <c r="S4" s="7"/>
      <c r="T4" s="7"/>
      <c r="U4" s="7"/>
      <c r="V4" s="7"/>
      <c r="W4" s="7"/>
      <c r="X4" s="7"/>
      <c r="Y4" s="7"/>
      <c r="Z4" s="7"/>
      <c r="AA4" s="7"/>
    </row>
    <row r="5" ht="12.75">
      <c r="A5" s="2" t="s">
        <v>98</v>
      </c>
    </row>
    <row r="6" ht="12.75">
      <c r="A6" s="2"/>
    </row>
    <row r="7" spans="4:10" ht="12.75">
      <c r="D7" s="8"/>
      <c r="E7" s="8"/>
      <c r="I7" s="8"/>
      <c r="J7" s="8"/>
    </row>
    <row r="8" spans="4:11" ht="12.75">
      <c r="D8" s="67" t="s">
        <v>28</v>
      </c>
      <c r="E8" s="67"/>
      <c r="F8" s="67"/>
      <c r="H8" s="9"/>
      <c r="I8" s="67" t="s">
        <v>29</v>
      </c>
      <c r="J8" s="67"/>
      <c r="K8" s="67"/>
    </row>
    <row r="9" spans="4:12" ht="2.25" customHeight="1">
      <c r="D9" s="9"/>
      <c r="E9" s="9"/>
      <c r="F9" s="9"/>
      <c r="G9" s="9"/>
      <c r="H9" s="9"/>
      <c r="I9" s="9"/>
      <c r="J9" s="9"/>
      <c r="K9" s="9"/>
      <c r="L9" s="9"/>
    </row>
    <row r="10" spans="4:12" ht="11.25" customHeight="1">
      <c r="D10" s="10" t="s">
        <v>30</v>
      </c>
      <c r="E10" s="10"/>
      <c r="F10" s="10" t="s">
        <v>44</v>
      </c>
      <c r="G10" s="10"/>
      <c r="H10" s="10"/>
      <c r="I10" s="10" t="s">
        <v>30</v>
      </c>
      <c r="J10" s="10"/>
      <c r="K10" s="10" t="s">
        <v>44</v>
      </c>
      <c r="L10" s="10"/>
    </row>
    <row r="11" spans="4:12" ht="12.75">
      <c r="D11" s="10" t="s">
        <v>47</v>
      </c>
      <c r="E11" s="10"/>
      <c r="F11" s="10" t="s">
        <v>45</v>
      </c>
      <c r="G11" s="10"/>
      <c r="H11" s="10"/>
      <c r="I11" s="10" t="s">
        <v>47</v>
      </c>
      <c r="J11" s="10"/>
      <c r="K11" s="10" t="s">
        <v>45</v>
      </c>
      <c r="L11" s="10"/>
    </row>
    <row r="12" spans="4:12" ht="12.75">
      <c r="D12" s="10" t="s">
        <v>31</v>
      </c>
      <c r="E12" s="10"/>
      <c r="F12" s="10" t="s">
        <v>46</v>
      </c>
      <c r="G12" s="11"/>
      <c r="H12" s="11"/>
      <c r="I12" s="10" t="s">
        <v>48</v>
      </c>
      <c r="J12" s="10"/>
      <c r="K12" s="10" t="s">
        <v>49</v>
      </c>
      <c r="L12" s="10"/>
    </row>
    <row r="13" spans="4:12" ht="12.75">
      <c r="D13" s="52" t="s">
        <v>94</v>
      </c>
      <c r="E13" s="10"/>
      <c r="F13" s="52" t="s">
        <v>95</v>
      </c>
      <c r="G13" s="10"/>
      <c r="H13" s="10"/>
      <c r="I13" s="52" t="s">
        <v>94</v>
      </c>
      <c r="J13" s="10"/>
      <c r="K13" s="52" t="s">
        <v>95</v>
      </c>
      <c r="L13" s="10"/>
    </row>
    <row r="14" spans="4:12" ht="12.75">
      <c r="D14" s="9" t="s">
        <v>1</v>
      </c>
      <c r="E14" s="9"/>
      <c r="F14" s="9" t="s">
        <v>1</v>
      </c>
      <c r="G14" s="9"/>
      <c r="H14" s="9"/>
      <c r="I14" s="9" t="s">
        <v>1</v>
      </c>
      <c r="J14" s="9"/>
      <c r="K14" s="9" t="s">
        <v>1</v>
      </c>
      <c r="L14" s="9"/>
    </row>
    <row r="16" spans="1:12" ht="12.75">
      <c r="A16" s="3" t="s">
        <v>32</v>
      </c>
      <c r="D16" s="12">
        <v>19352</v>
      </c>
      <c r="E16" s="12"/>
      <c r="F16" s="41" t="s">
        <v>87</v>
      </c>
      <c r="G16" s="12"/>
      <c r="H16" s="12"/>
      <c r="I16" s="12">
        <v>34908</v>
      </c>
      <c r="J16" s="12"/>
      <c r="K16" s="41" t="s">
        <v>87</v>
      </c>
      <c r="L16" s="12"/>
    </row>
    <row r="17" spans="4:12" ht="12.75">
      <c r="D17" s="12"/>
      <c r="E17" s="12"/>
      <c r="F17" s="12"/>
      <c r="G17" s="12"/>
      <c r="H17" s="12"/>
      <c r="I17" s="12"/>
      <c r="J17" s="12"/>
      <c r="K17" s="12"/>
      <c r="L17" s="12"/>
    </row>
    <row r="18" spans="1:11" s="7" customFormat="1" ht="12.75">
      <c r="A18" s="7" t="s">
        <v>33</v>
      </c>
      <c r="D18" s="13">
        <f>-14828</f>
        <v>-14828</v>
      </c>
      <c r="E18" s="13"/>
      <c r="F18" s="41" t="s">
        <v>87</v>
      </c>
      <c r="G18" s="13"/>
      <c r="H18" s="13"/>
      <c r="I18" s="13">
        <f>-27015</f>
        <v>-27015</v>
      </c>
      <c r="J18" s="13"/>
      <c r="K18" s="41" t="s">
        <v>87</v>
      </c>
    </row>
    <row r="19" spans="4:11" s="7" customFormat="1" ht="12.75">
      <c r="D19" s="13"/>
      <c r="E19" s="13"/>
      <c r="F19" s="13"/>
      <c r="G19" s="13"/>
      <c r="H19" s="13"/>
      <c r="I19" s="13"/>
      <c r="J19" s="13"/>
      <c r="K19" s="13"/>
    </row>
    <row r="20" spans="1:12" s="7" customFormat="1" ht="12.75">
      <c r="A20" s="7" t="s">
        <v>34</v>
      </c>
      <c r="D20" s="13">
        <f>-1135-D26</f>
        <v>-1028</v>
      </c>
      <c r="E20" s="13"/>
      <c r="F20" s="41" t="s">
        <v>87</v>
      </c>
      <c r="G20" s="13"/>
      <c r="H20" s="13"/>
      <c r="I20" s="13">
        <f>-1975-I26</f>
        <v>-1776</v>
      </c>
      <c r="J20" s="13"/>
      <c r="K20" s="41" t="s">
        <v>87</v>
      </c>
      <c r="L20" s="13"/>
    </row>
    <row r="21" spans="4:12" s="7" customFormat="1" ht="12.75">
      <c r="D21" s="13"/>
      <c r="E21" s="13"/>
      <c r="F21" s="13"/>
      <c r="G21" s="13"/>
      <c r="H21" s="13"/>
      <c r="I21" s="13"/>
      <c r="J21" s="13"/>
      <c r="K21" s="13"/>
      <c r="L21" s="13"/>
    </row>
    <row r="22" spans="1:12" s="37" customFormat="1" ht="12.75">
      <c r="A22" s="37" t="s">
        <v>35</v>
      </c>
      <c r="D22" s="60">
        <v>83</v>
      </c>
      <c r="E22" s="61"/>
      <c r="F22" s="62" t="s">
        <v>87</v>
      </c>
      <c r="G22" s="59"/>
      <c r="H22" s="59"/>
      <c r="I22" s="60">
        <v>195</v>
      </c>
      <c r="J22" s="61"/>
      <c r="K22" s="62" t="s">
        <v>87</v>
      </c>
      <c r="L22" s="59"/>
    </row>
    <row r="23" spans="4:12" ht="12.75">
      <c r="D23" s="12"/>
      <c r="E23" s="12"/>
      <c r="F23" s="12"/>
      <c r="G23" s="12"/>
      <c r="H23" s="12"/>
      <c r="I23" s="12"/>
      <c r="J23" s="12"/>
      <c r="K23" s="12"/>
      <c r="L23" s="12"/>
    </row>
    <row r="24" spans="1:12" ht="12.75">
      <c r="A24" s="3" t="s">
        <v>36</v>
      </c>
      <c r="D24" s="12">
        <f>SUM(D16:D22)</f>
        <v>3579</v>
      </c>
      <c r="E24" s="12"/>
      <c r="F24" s="41" t="s">
        <v>87</v>
      </c>
      <c r="G24" s="12"/>
      <c r="H24" s="12"/>
      <c r="I24" s="12">
        <f>SUM(I16:I22)</f>
        <v>6312</v>
      </c>
      <c r="J24" s="12"/>
      <c r="K24" s="41" t="s">
        <v>87</v>
      </c>
      <c r="L24" s="12"/>
    </row>
    <row r="25" spans="4:12" ht="12.75">
      <c r="D25" s="12"/>
      <c r="E25" s="12"/>
      <c r="F25" s="12"/>
      <c r="G25" s="12"/>
      <c r="H25" s="12"/>
      <c r="I25" s="12"/>
      <c r="J25" s="12"/>
      <c r="K25" s="12"/>
      <c r="L25" s="12"/>
    </row>
    <row r="26" spans="1:12" ht="12.75">
      <c r="A26" s="3" t="s">
        <v>37</v>
      </c>
      <c r="D26" s="13">
        <f>-107</f>
        <v>-107</v>
      </c>
      <c r="E26" s="13"/>
      <c r="F26" s="41" t="s">
        <v>87</v>
      </c>
      <c r="G26" s="12"/>
      <c r="H26" s="12"/>
      <c r="I26" s="12">
        <f>-199</f>
        <v>-199</v>
      </c>
      <c r="J26" s="12"/>
      <c r="K26" s="41" t="s">
        <v>87</v>
      </c>
      <c r="L26" s="12"/>
    </row>
    <row r="27" spans="4:12" ht="12.75">
      <c r="D27" s="13"/>
      <c r="E27" s="13"/>
      <c r="F27" s="13"/>
      <c r="G27" s="12"/>
      <c r="H27" s="12"/>
      <c r="I27" s="12"/>
      <c r="J27" s="12"/>
      <c r="K27" s="12"/>
      <c r="L27" s="12"/>
    </row>
    <row r="28" spans="1:12" ht="12.75">
      <c r="A28" s="3" t="s">
        <v>38</v>
      </c>
      <c r="D28" s="14">
        <f>-11</f>
        <v>-11</v>
      </c>
      <c r="E28" s="13"/>
      <c r="F28" s="47" t="s">
        <v>87</v>
      </c>
      <c r="G28" s="12"/>
      <c r="H28" s="12"/>
      <c r="I28" s="14">
        <f>-23</f>
        <v>-23</v>
      </c>
      <c r="J28" s="13"/>
      <c r="K28" s="47" t="s">
        <v>87</v>
      </c>
      <c r="L28" s="12"/>
    </row>
    <row r="29" spans="4:12" ht="12.75">
      <c r="D29" s="12"/>
      <c r="E29" s="12"/>
      <c r="F29" s="12"/>
      <c r="G29" s="12"/>
      <c r="H29" s="12"/>
      <c r="I29" s="12"/>
      <c r="J29" s="12"/>
      <c r="K29" s="12"/>
      <c r="L29" s="12"/>
    </row>
    <row r="30" spans="1:12" ht="12.75">
      <c r="A30" s="3" t="s">
        <v>15</v>
      </c>
      <c r="D30" s="12">
        <f>SUM(D24:D28)</f>
        <v>3461</v>
      </c>
      <c r="E30" s="12"/>
      <c r="F30" s="41" t="s">
        <v>87</v>
      </c>
      <c r="G30" s="12"/>
      <c r="H30" s="12"/>
      <c r="I30" s="12">
        <f>SUM(I24:I28)</f>
        <v>6090</v>
      </c>
      <c r="J30" s="12"/>
      <c r="K30" s="41" t="s">
        <v>87</v>
      </c>
      <c r="L30" s="12"/>
    </row>
    <row r="31" spans="4:12" ht="12.75">
      <c r="D31" s="12"/>
      <c r="E31" s="12"/>
      <c r="F31" s="12"/>
      <c r="G31" s="12"/>
      <c r="H31" s="12"/>
      <c r="I31" s="12"/>
      <c r="J31" s="12"/>
      <c r="K31" s="12"/>
      <c r="L31" s="12"/>
    </row>
    <row r="32" spans="1:12" ht="12.75">
      <c r="A32" s="3" t="s">
        <v>39</v>
      </c>
      <c r="D32" s="14">
        <f>-1019</f>
        <v>-1019</v>
      </c>
      <c r="E32" s="13"/>
      <c r="F32" s="47" t="s">
        <v>87</v>
      </c>
      <c r="G32" s="12"/>
      <c r="H32" s="12"/>
      <c r="I32" s="14">
        <f>-1656</f>
        <v>-1656</v>
      </c>
      <c r="J32" s="13"/>
      <c r="K32" s="47" t="s">
        <v>87</v>
      </c>
      <c r="L32" s="12"/>
    </row>
    <row r="33" spans="4:12" ht="12.75">
      <c r="D33" s="12"/>
      <c r="E33" s="12"/>
      <c r="F33" s="12"/>
      <c r="G33" s="12"/>
      <c r="H33" s="12"/>
      <c r="I33" s="12"/>
      <c r="J33" s="12"/>
      <c r="K33" s="12"/>
      <c r="L33" s="12"/>
    </row>
    <row r="34" spans="1:12" ht="12.75">
      <c r="A34" s="37" t="s">
        <v>43</v>
      </c>
      <c r="D34" s="13">
        <f>SUM(D30:D32)</f>
        <v>2442</v>
      </c>
      <c r="E34" s="12"/>
      <c r="F34" s="48" t="s">
        <v>87</v>
      </c>
      <c r="G34" s="12"/>
      <c r="H34" s="12"/>
      <c r="I34" s="13">
        <f>SUM(I30:I32)</f>
        <v>4434</v>
      </c>
      <c r="J34" s="12"/>
      <c r="K34" s="48" t="s">
        <v>87</v>
      </c>
      <c r="L34" s="12"/>
    </row>
    <row r="35" spans="1:12" s="7" customFormat="1" ht="12.75">
      <c r="A35" s="64"/>
      <c r="D35" s="13"/>
      <c r="E35" s="13"/>
      <c r="F35" s="48"/>
      <c r="G35" s="13"/>
      <c r="H35" s="13"/>
      <c r="I35" s="13"/>
      <c r="J35" s="13"/>
      <c r="K35" s="48"/>
      <c r="L35" s="13"/>
    </row>
    <row r="36" spans="1:12" s="7" customFormat="1" ht="12.75">
      <c r="A36" s="64" t="s">
        <v>60</v>
      </c>
      <c r="D36" s="13">
        <f>-427</f>
        <v>-427</v>
      </c>
      <c r="E36" s="13"/>
      <c r="F36" s="48" t="s">
        <v>87</v>
      </c>
      <c r="G36" s="13"/>
      <c r="H36" s="13"/>
      <c r="I36" s="13">
        <f>-2419</f>
        <v>-2419</v>
      </c>
      <c r="J36" s="13"/>
      <c r="K36" s="48" t="s">
        <v>87</v>
      </c>
      <c r="L36" s="13"/>
    </row>
    <row r="37" spans="1:12" s="7" customFormat="1" ht="12.75">
      <c r="A37" s="64"/>
      <c r="D37" s="13"/>
      <c r="E37" s="13"/>
      <c r="F37" s="48"/>
      <c r="G37" s="13"/>
      <c r="H37" s="13"/>
      <c r="I37" s="13"/>
      <c r="J37" s="13"/>
      <c r="K37" s="48"/>
      <c r="L37" s="13"/>
    </row>
    <row r="38" spans="1:12" s="7" customFormat="1" ht="25.5" customHeight="1" thickBot="1">
      <c r="A38" s="70" t="s">
        <v>119</v>
      </c>
      <c r="B38" s="71"/>
      <c r="D38" s="25">
        <f>D34+D36</f>
        <v>2015</v>
      </c>
      <c r="E38" s="13"/>
      <c r="F38" s="46" t="s">
        <v>87</v>
      </c>
      <c r="G38" s="13"/>
      <c r="H38" s="13"/>
      <c r="I38" s="25">
        <f>I34+I36</f>
        <v>2015</v>
      </c>
      <c r="J38" s="13"/>
      <c r="K38" s="46" t="s">
        <v>87</v>
      </c>
      <c r="L38" s="13"/>
    </row>
    <row r="39" spans="1:12" s="7" customFormat="1" ht="13.5" thickTop="1">
      <c r="A39" s="64"/>
      <c r="D39" s="13"/>
      <c r="E39" s="13"/>
      <c r="F39" s="48"/>
      <c r="G39" s="13"/>
      <c r="H39" s="13"/>
      <c r="I39" s="13"/>
      <c r="J39" s="13"/>
      <c r="K39" s="48"/>
      <c r="L39" s="13"/>
    </row>
    <row r="40" spans="4:12" s="7" customFormat="1" ht="12.75">
      <c r="D40" s="13"/>
      <c r="E40" s="13"/>
      <c r="F40" s="48"/>
      <c r="G40" s="13"/>
      <c r="H40" s="13"/>
      <c r="I40" s="13"/>
      <c r="J40" s="13"/>
      <c r="K40" s="48"/>
      <c r="L40" s="13"/>
    </row>
    <row r="41" spans="1:12" ht="12.75">
      <c r="A41" s="3" t="s">
        <v>40</v>
      </c>
      <c r="D41" s="19">
        <f>(D34/62935)*100</f>
        <v>3.8801938507984426</v>
      </c>
      <c r="E41" s="13"/>
      <c r="F41" s="41" t="s">
        <v>87</v>
      </c>
      <c r="G41" s="13"/>
      <c r="H41" s="13"/>
      <c r="I41" s="19">
        <f>(I34/62935)*100</f>
        <v>7.045364264717565</v>
      </c>
      <c r="J41" s="13"/>
      <c r="K41" s="41" t="s">
        <v>87</v>
      </c>
      <c r="L41" s="13"/>
    </row>
    <row r="42" spans="4:12" ht="12.75">
      <c r="D42" s="19"/>
      <c r="E42" s="19"/>
      <c r="F42" s="19"/>
      <c r="G42" s="19"/>
      <c r="H42" s="19"/>
      <c r="I42" s="19"/>
      <c r="J42" s="19"/>
      <c r="K42" s="19"/>
      <c r="L42" s="19"/>
    </row>
    <row r="43" spans="2:12" ht="12.75">
      <c r="B43" s="2"/>
      <c r="D43" s="19"/>
      <c r="E43" s="19"/>
      <c r="F43" s="19"/>
      <c r="G43" s="19"/>
      <c r="H43" s="19"/>
      <c r="I43" s="19"/>
      <c r="J43" s="19"/>
      <c r="K43" s="19"/>
      <c r="L43" s="19"/>
    </row>
    <row r="44" spans="1:12" ht="12.75">
      <c r="A44" s="2" t="s">
        <v>53</v>
      </c>
      <c r="D44" s="19"/>
      <c r="E44" s="19"/>
      <c r="F44" s="19"/>
      <c r="G44" s="19"/>
      <c r="H44" s="19"/>
      <c r="I44" s="19"/>
      <c r="J44" s="19"/>
      <c r="K44" s="19"/>
      <c r="L44" s="19"/>
    </row>
    <row r="45" spans="1:12" s="37" customFormat="1" ht="24.75" customHeight="1">
      <c r="A45" s="54" t="s">
        <v>55</v>
      </c>
      <c r="B45" s="68" t="s">
        <v>114</v>
      </c>
      <c r="C45" s="68"/>
      <c r="D45" s="68"/>
      <c r="E45" s="68"/>
      <c r="F45" s="68"/>
      <c r="G45" s="68"/>
      <c r="H45" s="68"/>
      <c r="I45" s="68"/>
      <c r="J45" s="68"/>
      <c r="K45" s="68"/>
      <c r="L45" s="56"/>
    </row>
    <row r="46" spans="1:12" ht="12.75">
      <c r="A46" s="33"/>
      <c r="D46" s="19"/>
      <c r="E46" s="19"/>
      <c r="F46" s="19"/>
      <c r="G46" s="19"/>
      <c r="H46" s="19"/>
      <c r="I46" s="19"/>
      <c r="J46" s="19"/>
      <c r="K46" s="19"/>
      <c r="L46" s="19"/>
    </row>
    <row r="47" spans="1:12" ht="24.75" customHeight="1">
      <c r="A47" s="33" t="s">
        <v>56</v>
      </c>
      <c r="B47" s="69" t="s">
        <v>115</v>
      </c>
      <c r="C47" s="69"/>
      <c r="D47" s="69"/>
      <c r="E47" s="69"/>
      <c r="F47" s="69"/>
      <c r="G47" s="69"/>
      <c r="H47" s="69"/>
      <c r="I47" s="69"/>
      <c r="J47" s="69"/>
      <c r="K47" s="69"/>
      <c r="L47" s="19"/>
    </row>
    <row r="48" spans="1:12" ht="12.75">
      <c r="A48" s="33"/>
      <c r="D48" s="19"/>
      <c r="E48" s="19"/>
      <c r="F48" s="19"/>
      <c r="G48" s="19"/>
      <c r="H48" s="19"/>
      <c r="I48" s="19"/>
      <c r="J48" s="19"/>
      <c r="K48" s="19"/>
      <c r="L48" s="19"/>
    </row>
    <row r="49" spans="1:12" ht="25.5" customHeight="1">
      <c r="A49" s="33" t="s">
        <v>57</v>
      </c>
      <c r="B49" s="65" t="s">
        <v>106</v>
      </c>
      <c r="C49" s="65"/>
      <c r="D49" s="65"/>
      <c r="E49" s="65"/>
      <c r="F49" s="65"/>
      <c r="G49" s="66"/>
      <c r="H49" s="66"/>
      <c r="I49" s="66"/>
      <c r="J49" s="66"/>
      <c r="K49" s="66"/>
      <c r="L49" s="19"/>
    </row>
    <row r="50" spans="2:12" ht="12.75">
      <c r="B50" s="2"/>
      <c r="D50" s="19"/>
      <c r="E50" s="19"/>
      <c r="F50" s="19"/>
      <c r="G50" s="19"/>
      <c r="H50" s="19"/>
      <c r="I50" s="19"/>
      <c r="J50" s="19"/>
      <c r="K50" s="19"/>
      <c r="L50" s="19"/>
    </row>
    <row r="51" spans="2:12" ht="12.75">
      <c r="B51" s="2"/>
      <c r="D51" s="19"/>
      <c r="E51" s="19"/>
      <c r="F51" s="19"/>
      <c r="G51" s="19"/>
      <c r="H51" s="19"/>
      <c r="I51" s="19"/>
      <c r="J51" s="19"/>
      <c r="K51" s="19"/>
      <c r="L51" s="19"/>
    </row>
    <row r="52" spans="4:12" ht="12.75">
      <c r="D52" s="12"/>
      <c r="E52" s="12"/>
      <c r="F52" s="12"/>
      <c r="G52" s="12"/>
      <c r="H52" s="12"/>
      <c r="I52" s="12"/>
      <c r="J52" s="12"/>
      <c r="K52" s="12"/>
      <c r="L52" s="12"/>
    </row>
    <row r="53" spans="2:12" ht="12.75">
      <c r="B53" s="2"/>
      <c r="D53" s="12"/>
      <c r="E53" s="12"/>
      <c r="F53" s="12"/>
      <c r="G53" s="12"/>
      <c r="H53" s="12"/>
      <c r="I53" s="12"/>
      <c r="J53" s="12"/>
      <c r="K53" s="12"/>
      <c r="L53" s="12"/>
    </row>
    <row r="54" spans="2:12" ht="12.75">
      <c r="B54" s="2"/>
      <c r="D54" s="12"/>
      <c r="E54" s="12"/>
      <c r="F54" s="12"/>
      <c r="G54" s="12"/>
      <c r="H54" s="12"/>
      <c r="I54" s="12"/>
      <c r="J54" s="12"/>
      <c r="K54" s="12"/>
      <c r="L54" s="12"/>
    </row>
    <row r="55" spans="4:12" ht="12.75">
      <c r="D55" s="12"/>
      <c r="E55" s="12"/>
      <c r="F55" s="12"/>
      <c r="G55" s="12"/>
      <c r="H55" s="12"/>
      <c r="I55" s="12"/>
      <c r="J55" s="12"/>
      <c r="K55" s="12"/>
      <c r="L55" s="12"/>
    </row>
    <row r="56" spans="4:12" ht="12.75">
      <c r="D56" s="12"/>
      <c r="E56" s="12"/>
      <c r="F56" s="12"/>
      <c r="G56" s="12"/>
      <c r="H56" s="12"/>
      <c r="I56" s="12"/>
      <c r="J56" s="12"/>
      <c r="K56" s="12"/>
      <c r="L56" s="12"/>
    </row>
    <row r="57" spans="4:12" ht="12.75">
      <c r="D57" s="12"/>
      <c r="E57" s="12"/>
      <c r="F57" s="12"/>
      <c r="G57" s="12"/>
      <c r="H57" s="12"/>
      <c r="I57" s="12"/>
      <c r="J57" s="12"/>
      <c r="K57" s="12"/>
      <c r="L57" s="12"/>
    </row>
    <row r="58" spans="4:12" ht="12.75">
      <c r="D58" s="12"/>
      <c r="E58" s="12"/>
      <c r="F58" s="12"/>
      <c r="G58" s="12"/>
      <c r="H58" s="12"/>
      <c r="I58" s="12"/>
      <c r="J58" s="12"/>
      <c r="K58" s="12"/>
      <c r="L58" s="12"/>
    </row>
    <row r="59" spans="4:12" ht="12.75">
      <c r="D59" s="12"/>
      <c r="E59" s="12"/>
      <c r="F59" s="12"/>
      <c r="G59" s="12"/>
      <c r="H59" s="12"/>
      <c r="I59" s="12"/>
      <c r="J59" s="12"/>
      <c r="K59" s="12"/>
      <c r="L59" s="12"/>
    </row>
    <row r="60" spans="4:12" ht="12.75">
      <c r="D60" s="12"/>
      <c r="E60" s="12"/>
      <c r="F60" s="12"/>
      <c r="G60" s="12"/>
      <c r="H60" s="12"/>
      <c r="I60" s="12"/>
      <c r="J60" s="12"/>
      <c r="K60" s="12"/>
      <c r="L60" s="12"/>
    </row>
  </sheetData>
  <mergeCells count="6">
    <mergeCell ref="B49:K49"/>
    <mergeCell ref="D8:F8"/>
    <mergeCell ref="I8:K8"/>
    <mergeCell ref="B45:K45"/>
    <mergeCell ref="B47:K47"/>
    <mergeCell ref="A38:B38"/>
  </mergeCells>
  <printOptions horizontalCentered="1"/>
  <pageMargins left="0.75" right="0.75" top="0.84" bottom="0.7"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64"/>
  <sheetViews>
    <sheetView workbookViewId="0" topLeftCell="A24">
      <selection activeCell="B64" sqref="B64"/>
    </sheetView>
  </sheetViews>
  <sheetFormatPr defaultColWidth="9.140625" defaultRowHeight="12.75"/>
  <cols>
    <col min="1" max="1" width="3.421875" style="3" customWidth="1"/>
    <col min="2" max="2" width="45.7109375" style="3" customWidth="1"/>
    <col min="3" max="3" width="7.28125" style="3" customWidth="1"/>
    <col min="4" max="4" width="13.421875" style="3" customWidth="1"/>
    <col min="5" max="5" width="5.00390625" style="3" customWidth="1"/>
    <col min="6" max="6" width="13.8515625" style="3" customWidth="1"/>
    <col min="7" max="7" width="2.00390625" style="3" customWidth="1"/>
    <col min="8" max="8" width="5.00390625" style="3" customWidth="1"/>
    <col min="9" max="9" width="4.00390625" style="3" customWidth="1"/>
    <col min="10" max="10" width="12.7109375" style="3" customWidth="1"/>
    <col min="11" max="12" width="9.140625" style="3" customWidth="1"/>
    <col min="13" max="13" width="13.140625" style="3" customWidth="1"/>
    <col min="14" max="16384" width="9.140625" style="3" customWidth="1"/>
  </cols>
  <sheetData>
    <row r="1" ht="12.75">
      <c r="A1" s="57" t="str">
        <f>'Income Statement'!A1</f>
        <v>IMASPRO CORPORATION BERHAD (Company No. 657527-H)</v>
      </c>
    </row>
    <row r="2" spans="1:3" ht="12.75">
      <c r="A2" s="31" t="s">
        <v>93</v>
      </c>
      <c r="C2" s="4"/>
    </row>
    <row r="3" spans="1:23" ht="12.75">
      <c r="A3" s="58" t="s">
        <v>0</v>
      </c>
      <c r="B3" s="6"/>
      <c r="C3" s="5"/>
      <c r="D3" s="6"/>
      <c r="E3" s="6"/>
      <c r="F3" s="6"/>
      <c r="G3" s="7"/>
      <c r="H3" s="7"/>
      <c r="I3" s="7"/>
      <c r="J3" s="7"/>
      <c r="K3" s="7"/>
      <c r="L3" s="7"/>
      <c r="M3" s="7"/>
      <c r="N3" s="7"/>
      <c r="O3" s="7"/>
      <c r="P3" s="7"/>
      <c r="Q3" s="7"/>
      <c r="R3" s="7"/>
      <c r="S3" s="7"/>
      <c r="T3" s="7"/>
      <c r="U3" s="7"/>
      <c r="V3" s="7"/>
      <c r="W3" s="7"/>
    </row>
    <row r="4" spans="10:23" ht="7.5" customHeight="1">
      <c r="J4" s="7"/>
      <c r="K4" s="7"/>
      <c r="L4" s="7"/>
      <c r="M4" s="7"/>
      <c r="N4" s="7"/>
      <c r="O4" s="7"/>
      <c r="P4" s="7"/>
      <c r="Q4" s="7"/>
      <c r="R4" s="7"/>
      <c r="S4" s="7"/>
      <c r="T4" s="7"/>
      <c r="U4" s="7"/>
      <c r="V4" s="7"/>
      <c r="W4" s="7"/>
    </row>
    <row r="5" spans="1:23" ht="12.75">
      <c r="A5" s="2" t="s">
        <v>99</v>
      </c>
      <c r="C5" s="2"/>
      <c r="J5" s="7"/>
      <c r="K5" s="7"/>
      <c r="L5" s="7"/>
      <c r="M5" s="7"/>
      <c r="N5" s="7"/>
      <c r="O5" s="7"/>
      <c r="P5" s="7"/>
      <c r="Q5" s="7"/>
      <c r="R5" s="7"/>
      <c r="S5" s="7"/>
      <c r="T5" s="7"/>
      <c r="U5" s="7"/>
      <c r="V5" s="7"/>
      <c r="W5" s="7"/>
    </row>
    <row r="6" spans="5:10" ht="12.75">
      <c r="E6" s="10"/>
      <c r="G6" s="9"/>
      <c r="H6" s="9"/>
      <c r="I6" s="9"/>
      <c r="J6" s="20"/>
    </row>
    <row r="7" spans="4:10" ht="12.75">
      <c r="D7" s="9" t="s">
        <v>83</v>
      </c>
      <c r="E7" s="11"/>
      <c r="F7" s="9" t="s">
        <v>84</v>
      </c>
      <c r="G7" s="2"/>
      <c r="H7" s="9"/>
      <c r="I7" s="9"/>
      <c r="J7" s="20"/>
    </row>
    <row r="8" spans="4:10" ht="12.75">
      <c r="D8" s="9" t="s">
        <v>88</v>
      </c>
      <c r="E8" s="11"/>
      <c r="F8" s="9" t="s">
        <v>85</v>
      </c>
      <c r="G8" s="2"/>
      <c r="H8" s="9"/>
      <c r="I8" s="9"/>
      <c r="J8" s="20"/>
    </row>
    <row r="9" spans="4:10" ht="12.75">
      <c r="D9" s="39" t="s">
        <v>96</v>
      </c>
      <c r="E9" s="10"/>
      <c r="F9" s="40" t="s">
        <v>86</v>
      </c>
      <c r="G9" s="9"/>
      <c r="H9" s="9"/>
      <c r="I9" s="9"/>
      <c r="J9" s="20"/>
    </row>
    <row r="10" spans="4:10" ht="12.75">
      <c r="D10" s="9" t="s">
        <v>1</v>
      </c>
      <c r="E10" s="9"/>
      <c r="F10" s="9" t="s">
        <v>1</v>
      </c>
      <c r="G10" s="9"/>
      <c r="H10" s="9"/>
      <c r="I10" s="9"/>
      <c r="J10" s="20"/>
    </row>
    <row r="11" spans="4:10" ht="12.75">
      <c r="D11" s="50"/>
      <c r="E11" s="9"/>
      <c r="F11" s="9" t="s">
        <v>54</v>
      </c>
      <c r="G11" s="9"/>
      <c r="H11" s="9"/>
      <c r="I11" s="9"/>
      <c r="J11" s="20"/>
    </row>
    <row r="12" spans="1:10" ht="12.75" customHeight="1">
      <c r="A12" s="2" t="s">
        <v>68</v>
      </c>
      <c r="J12" s="7"/>
    </row>
    <row r="13" spans="1:10" ht="12.75">
      <c r="A13" s="3" t="s">
        <v>2</v>
      </c>
      <c r="C13" s="2"/>
      <c r="D13" s="12">
        <v>10710</v>
      </c>
      <c r="E13" s="12"/>
      <c r="F13" s="41" t="s">
        <v>87</v>
      </c>
      <c r="G13" s="12"/>
      <c r="H13" s="12"/>
      <c r="I13" s="12"/>
      <c r="J13" s="13"/>
    </row>
    <row r="14" spans="4:10" ht="12.75">
      <c r="D14" s="12"/>
      <c r="E14" s="12"/>
      <c r="F14" s="12"/>
      <c r="G14" s="12"/>
      <c r="H14" s="12"/>
      <c r="I14" s="12"/>
      <c r="J14" s="13"/>
    </row>
    <row r="15" spans="1:10" ht="12.75">
      <c r="A15" s="2" t="s">
        <v>3</v>
      </c>
      <c r="C15" s="2"/>
      <c r="D15" s="12"/>
      <c r="E15" s="12"/>
      <c r="F15" s="12"/>
      <c r="G15" s="12"/>
      <c r="H15" s="12"/>
      <c r="I15" s="12"/>
      <c r="J15" s="13"/>
    </row>
    <row r="16" spans="1:10" ht="12.75">
      <c r="A16" s="21" t="s">
        <v>4</v>
      </c>
      <c r="C16" s="21"/>
      <c r="D16" s="22">
        <v>9070</v>
      </c>
      <c r="E16" s="12"/>
      <c r="F16" s="42" t="s">
        <v>87</v>
      </c>
      <c r="G16" s="12"/>
      <c r="H16" s="12"/>
      <c r="I16" s="12"/>
      <c r="J16" s="13"/>
    </row>
    <row r="17" spans="1:10" ht="12.75">
      <c r="A17" s="21" t="s">
        <v>5</v>
      </c>
      <c r="C17" s="21"/>
      <c r="D17" s="23">
        <v>24690</v>
      </c>
      <c r="E17" s="12"/>
      <c r="F17" s="43" t="s">
        <v>87</v>
      </c>
      <c r="G17" s="12"/>
      <c r="H17" s="12"/>
      <c r="I17" s="12"/>
      <c r="J17" s="13"/>
    </row>
    <row r="18" spans="1:10" ht="12.75">
      <c r="A18" s="21" t="s">
        <v>64</v>
      </c>
      <c r="C18" s="21"/>
      <c r="D18" s="23">
        <v>1161</v>
      </c>
      <c r="E18" s="12"/>
      <c r="F18" s="43" t="s">
        <v>87</v>
      </c>
      <c r="G18" s="12"/>
      <c r="H18" s="12"/>
      <c r="I18" s="12"/>
      <c r="J18" s="13"/>
    </row>
    <row r="19" spans="1:10" ht="12.75">
      <c r="A19" s="21" t="s">
        <v>65</v>
      </c>
      <c r="C19" s="21"/>
      <c r="D19" s="23">
        <v>4191</v>
      </c>
      <c r="E19" s="12"/>
      <c r="F19" s="43" t="s">
        <v>87</v>
      </c>
      <c r="G19" s="13"/>
      <c r="H19" s="13"/>
      <c r="I19" s="13"/>
      <c r="J19" s="13"/>
    </row>
    <row r="20" spans="1:10" ht="12.75">
      <c r="A20" s="21" t="s">
        <v>66</v>
      </c>
      <c r="C20" s="21"/>
      <c r="D20" s="23">
        <v>1180</v>
      </c>
      <c r="E20" s="12"/>
      <c r="F20" s="43" t="s">
        <v>87</v>
      </c>
      <c r="G20" s="13"/>
      <c r="H20" s="13"/>
      <c r="I20" s="13"/>
      <c r="J20" s="13"/>
    </row>
    <row r="21" spans="1:10" ht="12.75">
      <c r="A21" s="53" t="s">
        <v>100</v>
      </c>
      <c r="B21" s="37"/>
      <c r="C21" s="21"/>
      <c r="D21" s="24">
        <v>23</v>
      </c>
      <c r="E21" s="12"/>
      <c r="F21" s="44" t="s">
        <v>87</v>
      </c>
      <c r="G21" s="13"/>
      <c r="H21" s="13"/>
      <c r="I21" s="13"/>
      <c r="J21" s="13"/>
    </row>
    <row r="22" spans="1:10" ht="12.75">
      <c r="A22" s="21"/>
      <c r="C22" s="21"/>
      <c r="D22" s="13">
        <f>SUM(D16:D21)</f>
        <v>40315</v>
      </c>
      <c r="E22" s="12"/>
      <c r="F22" s="41" t="s">
        <v>87</v>
      </c>
      <c r="G22" s="13"/>
      <c r="H22" s="13"/>
      <c r="I22" s="13"/>
      <c r="J22" s="13"/>
    </row>
    <row r="23" spans="1:10" ht="12.75">
      <c r="A23" s="2" t="s">
        <v>6</v>
      </c>
      <c r="C23" s="2"/>
      <c r="D23" s="13"/>
      <c r="E23" s="12"/>
      <c r="F23" s="13"/>
      <c r="G23" s="13"/>
      <c r="H23" s="13"/>
      <c r="I23" s="13"/>
      <c r="J23" s="13"/>
    </row>
    <row r="24" spans="1:10" ht="12.75">
      <c r="A24" s="21" t="s">
        <v>7</v>
      </c>
      <c r="C24" s="21"/>
      <c r="D24" s="22">
        <v>5490</v>
      </c>
      <c r="E24" s="12"/>
      <c r="F24" s="42" t="s">
        <v>87</v>
      </c>
      <c r="G24" s="13"/>
      <c r="H24" s="13"/>
      <c r="I24" s="13"/>
      <c r="J24" s="13"/>
    </row>
    <row r="25" spans="1:10" ht="12.75">
      <c r="A25" s="21" t="s">
        <v>67</v>
      </c>
      <c r="C25" s="21"/>
      <c r="D25" s="23">
        <v>569</v>
      </c>
      <c r="E25" s="12"/>
      <c r="F25" s="43" t="s">
        <v>87</v>
      </c>
      <c r="G25" s="13"/>
      <c r="H25" s="13"/>
      <c r="I25" s="13"/>
      <c r="J25" s="13"/>
    </row>
    <row r="26" spans="1:10" ht="12.75">
      <c r="A26" s="21" t="s">
        <v>58</v>
      </c>
      <c r="C26" s="21"/>
      <c r="D26" s="23">
        <v>2</v>
      </c>
      <c r="E26" s="12"/>
      <c r="F26" s="43" t="s">
        <v>87</v>
      </c>
      <c r="G26" s="13"/>
      <c r="H26" s="13"/>
      <c r="I26" s="13"/>
      <c r="J26" s="13"/>
    </row>
    <row r="27" spans="1:10" ht="12.75">
      <c r="A27" s="21" t="s">
        <v>63</v>
      </c>
      <c r="C27" s="21"/>
      <c r="D27" s="23">
        <f>3+76+252</f>
        <v>331</v>
      </c>
      <c r="E27" s="12"/>
      <c r="F27" s="43" t="s">
        <v>87</v>
      </c>
      <c r="G27" s="13"/>
      <c r="H27" s="13"/>
      <c r="I27" s="13"/>
      <c r="J27" s="13"/>
    </row>
    <row r="28" spans="1:10" ht="12.75">
      <c r="A28" s="53" t="s">
        <v>8</v>
      </c>
      <c r="B28" s="37"/>
      <c r="C28" s="21"/>
      <c r="D28" s="24">
        <v>395</v>
      </c>
      <c r="E28" s="12"/>
      <c r="F28" s="44" t="s">
        <v>87</v>
      </c>
      <c r="G28" s="13"/>
      <c r="H28" s="13"/>
      <c r="I28" s="13"/>
      <c r="J28" s="13"/>
    </row>
    <row r="29" spans="4:10" ht="12.75">
      <c r="D29" s="36">
        <f>SUM(D24:D28)</f>
        <v>6787</v>
      </c>
      <c r="E29" s="12"/>
      <c r="F29" s="45" t="s">
        <v>87</v>
      </c>
      <c r="G29" s="13"/>
      <c r="H29" s="13"/>
      <c r="I29" s="13"/>
      <c r="J29" s="13"/>
    </row>
    <row r="30" spans="4:10" ht="9" customHeight="1">
      <c r="D30" s="12"/>
      <c r="E30" s="12"/>
      <c r="F30" s="12"/>
      <c r="G30" s="12"/>
      <c r="H30" s="12"/>
      <c r="I30" s="12"/>
      <c r="J30" s="13"/>
    </row>
    <row r="31" spans="1:10" ht="12.75">
      <c r="A31" s="2" t="s">
        <v>9</v>
      </c>
      <c r="C31" s="2"/>
      <c r="D31" s="14">
        <f>SUM(D22-D29)</f>
        <v>33528</v>
      </c>
      <c r="E31" s="12"/>
      <c r="F31" s="41" t="s">
        <v>87</v>
      </c>
      <c r="G31" s="12"/>
      <c r="H31" s="12"/>
      <c r="I31" s="12"/>
      <c r="J31" s="13"/>
    </row>
    <row r="32" spans="4:10" ht="13.5" thickBot="1">
      <c r="D32" s="25">
        <f>SUM(D13+D31)</f>
        <v>44238</v>
      </c>
      <c r="E32" s="12"/>
      <c r="F32" s="46" t="s">
        <v>87</v>
      </c>
      <c r="G32" s="13"/>
      <c r="H32" s="13"/>
      <c r="I32" s="13"/>
      <c r="J32" s="13"/>
    </row>
    <row r="33" spans="4:10" ht="7.5" customHeight="1" thickTop="1">
      <c r="D33" s="13"/>
      <c r="E33" s="12"/>
      <c r="F33" s="13"/>
      <c r="G33" s="13"/>
      <c r="H33" s="13"/>
      <c r="I33" s="13"/>
      <c r="J33" s="13"/>
    </row>
    <row r="34" spans="1:10" ht="12.75">
      <c r="A34" s="3" t="s">
        <v>10</v>
      </c>
      <c r="C34" s="2"/>
      <c r="D34" s="13"/>
      <c r="E34" s="12"/>
      <c r="F34" s="13"/>
      <c r="G34" s="13"/>
      <c r="H34" s="13"/>
      <c r="I34" s="13"/>
      <c r="J34" s="13"/>
    </row>
    <row r="35" spans="1:10" ht="5.25" customHeight="1">
      <c r="A35" s="2"/>
      <c r="C35" s="2"/>
      <c r="D35" s="13"/>
      <c r="E35" s="12"/>
      <c r="F35" s="13"/>
      <c r="G35" s="13"/>
      <c r="H35" s="13"/>
      <c r="I35" s="13"/>
      <c r="J35" s="13"/>
    </row>
    <row r="36" spans="1:10" ht="12.75">
      <c r="A36" s="2" t="s">
        <v>11</v>
      </c>
      <c r="C36" s="2"/>
      <c r="D36" s="13">
        <v>31468</v>
      </c>
      <c r="E36" s="13"/>
      <c r="F36" s="41" t="s">
        <v>87</v>
      </c>
      <c r="G36" s="13"/>
      <c r="H36" s="13"/>
      <c r="I36" s="13"/>
      <c r="J36" s="13"/>
    </row>
    <row r="37" spans="1:10" ht="12.75">
      <c r="A37" s="2" t="s">
        <v>89</v>
      </c>
      <c r="D37" s="13">
        <v>11889</v>
      </c>
      <c r="E37" s="13"/>
      <c r="F37" s="41" t="s">
        <v>87</v>
      </c>
      <c r="G37" s="13"/>
      <c r="H37" s="13"/>
      <c r="I37" s="13"/>
      <c r="J37" s="13"/>
    </row>
    <row r="38" spans="4:10" ht="6.75" customHeight="1">
      <c r="D38" s="14"/>
      <c r="E38" s="12"/>
      <c r="F38" s="47"/>
      <c r="G38" s="12"/>
      <c r="H38" s="12"/>
      <c r="I38" s="12"/>
      <c r="J38" s="13"/>
    </row>
    <row r="39" spans="1:10" ht="12.75">
      <c r="A39" s="2" t="s">
        <v>59</v>
      </c>
      <c r="C39" s="2"/>
      <c r="D39" s="16">
        <f>SUM(D36:D38)</f>
        <v>43357</v>
      </c>
      <c r="F39" s="41" t="s">
        <v>87</v>
      </c>
      <c r="J39" s="17"/>
    </row>
    <row r="40" spans="6:10" ht="8.25" customHeight="1">
      <c r="F40" s="41"/>
      <c r="J40" s="7"/>
    </row>
    <row r="41" spans="1:10" ht="12.75">
      <c r="A41" s="2" t="s">
        <v>69</v>
      </c>
      <c r="C41" s="2"/>
      <c r="D41" s="12"/>
      <c r="E41" s="12"/>
      <c r="F41" s="41"/>
      <c r="G41" s="12"/>
      <c r="H41" s="12"/>
      <c r="I41" s="12"/>
      <c r="J41" s="13"/>
    </row>
    <row r="42" spans="1:10" ht="12.75">
      <c r="A42" s="21" t="s">
        <v>12</v>
      </c>
      <c r="C42" s="2"/>
      <c r="D42" s="12">
        <f>617</f>
        <v>617</v>
      </c>
      <c r="E42" s="12"/>
      <c r="F42" s="41" t="s">
        <v>87</v>
      </c>
      <c r="G42" s="12"/>
      <c r="H42" s="12"/>
      <c r="I42" s="12"/>
      <c r="J42" s="13"/>
    </row>
    <row r="43" spans="1:10" ht="12.75">
      <c r="A43" s="21" t="s">
        <v>63</v>
      </c>
      <c r="C43" s="21"/>
      <c r="D43" s="14">
        <v>264</v>
      </c>
      <c r="E43" s="12"/>
      <c r="F43" s="41" t="s">
        <v>87</v>
      </c>
      <c r="G43" s="12"/>
      <c r="H43" s="12"/>
      <c r="I43" s="12"/>
      <c r="J43" s="13"/>
    </row>
    <row r="44" spans="1:10" ht="13.5" thickBot="1">
      <c r="A44" s="21"/>
      <c r="C44" s="21"/>
      <c r="D44" s="25">
        <f>SUM(D39:D43)</f>
        <v>44238</v>
      </c>
      <c r="E44" s="12"/>
      <c r="F44" s="46" t="s">
        <v>87</v>
      </c>
      <c r="G44" s="12"/>
      <c r="H44" s="12"/>
      <c r="I44" s="12"/>
      <c r="J44" s="13"/>
    </row>
    <row r="45" spans="1:10" ht="9" customHeight="1" thickTop="1">
      <c r="A45" s="21"/>
      <c r="C45" s="21"/>
      <c r="D45" s="13"/>
      <c r="E45" s="12"/>
      <c r="F45" s="13"/>
      <c r="G45" s="12"/>
      <c r="H45" s="12"/>
      <c r="I45" s="12"/>
      <c r="J45" s="13"/>
    </row>
    <row r="46" spans="1:10" ht="12.75">
      <c r="A46" s="3" t="s">
        <v>13</v>
      </c>
      <c r="D46" s="18">
        <f>+D39/(D36*2)</f>
        <v>0.6889061904156604</v>
      </c>
      <c r="E46" s="12"/>
      <c r="F46" s="41" t="s">
        <v>87</v>
      </c>
      <c r="G46" s="26"/>
      <c r="H46" s="26"/>
      <c r="I46" s="26"/>
      <c r="J46" s="27"/>
    </row>
    <row r="47" spans="2:10" ht="12.75">
      <c r="B47" s="21"/>
      <c r="C47" s="21"/>
      <c r="E47" s="12"/>
      <c r="F47" s="13"/>
      <c r="G47" s="12"/>
      <c r="H47" s="12"/>
      <c r="I47" s="12"/>
      <c r="J47" s="13"/>
    </row>
    <row r="48" spans="2:10" ht="12.75">
      <c r="B48" s="21"/>
      <c r="C48" s="21"/>
      <c r="E48" s="12"/>
      <c r="F48" s="13"/>
      <c r="G48" s="12"/>
      <c r="H48" s="12"/>
      <c r="I48" s="12"/>
      <c r="J48" s="13"/>
    </row>
    <row r="49" spans="1:10" ht="12.75">
      <c r="A49" s="2" t="s">
        <v>53</v>
      </c>
      <c r="C49" s="2"/>
      <c r="E49" s="12"/>
      <c r="F49" s="12"/>
      <c r="G49" s="12"/>
      <c r="H49" s="12"/>
      <c r="I49" s="12"/>
      <c r="J49" s="13"/>
    </row>
    <row r="50" spans="1:11" ht="26.25" customHeight="1">
      <c r="A50" s="33" t="s">
        <v>55</v>
      </c>
      <c r="B50" s="68" t="s">
        <v>114</v>
      </c>
      <c r="C50" s="68"/>
      <c r="D50" s="68"/>
      <c r="E50" s="68"/>
      <c r="F50" s="68"/>
      <c r="G50" s="55"/>
      <c r="H50" s="55"/>
      <c r="I50" s="55"/>
      <c r="J50" s="55"/>
      <c r="K50" s="55"/>
    </row>
    <row r="51" spans="2:10" ht="10.5" customHeight="1">
      <c r="B51" s="32"/>
      <c r="J51" s="7"/>
    </row>
    <row r="52" spans="1:10" ht="25.5" customHeight="1">
      <c r="A52" s="33" t="s">
        <v>101</v>
      </c>
      <c r="B52" s="68" t="s">
        <v>110</v>
      </c>
      <c r="C52" s="68"/>
      <c r="D52" s="68"/>
      <c r="E52" s="68"/>
      <c r="F52" s="68"/>
      <c r="J52" s="7"/>
    </row>
    <row r="53" ht="8.25" customHeight="1">
      <c r="J53" s="7"/>
    </row>
    <row r="54" spans="1:10" ht="25.5" customHeight="1">
      <c r="A54" s="33" t="s">
        <v>102</v>
      </c>
      <c r="B54" s="65" t="s">
        <v>106</v>
      </c>
      <c r="C54" s="65"/>
      <c r="D54" s="65"/>
      <c r="E54" s="65"/>
      <c r="F54" s="65"/>
      <c r="J54" s="7"/>
    </row>
    <row r="55" ht="12.75">
      <c r="J55" s="7"/>
    </row>
    <row r="56" ht="12.75">
      <c r="J56" s="7"/>
    </row>
    <row r="57" ht="12.75">
      <c r="J57" s="7"/>
    </row>
    <row r="58" ht="12.75">
      <c r="J58" s="7"/>
    </row>
    <row r="59" ht="12.75">
      <c r="J59" s="7"/>
    </row>
    <row r="60" ht="12.75">
      <c r="J60" s="7"/>
    </row>
    <row r="61" ht="12.75">
      <c r="J61" s="7"/>
    </row>
    <row r="62" ht="12.75">
      <c r="J62" s="7"/>
    </row>
    <row r="63" ht="12.75">
      <c r="J63" s="7"/>
    </row>
    <row r="64" ht="12.75">
      <c r="J64" s="7"/>
    </row>
  </sheetData>
  <mergeCells count="3">
    <mergeCell ref="B52:F52"/>
    <mergeCell ref="B54:F54"/>
    <mergeCell ref="B50:F50"/>
  </mergeCells>
  <printOptions horizontalCentered="1"/>
  <pageMargins left="0.75" right="0.75" top="0.75"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R79"/>
  <sheetViews>
    <sheetView workbookViewId="0" topLeftCell="A13">
      <selection activeCell="A20" sqref="A20"/>
    </sheetView>
  </sheetViews>
  <sheetFormatPr defaultColWidth="9.140625" defaultRowHeight="12.75"/>
  <cols>
    <col min="1" max="1" width="4.00390625" style="3" customWidth="1"/>
    <col min="2" max="2" width="33.7109375" style="3" customWidth="1"/>
    <col min="3" max="3" width="2.8515625" style="3" customWidth="1"/>
    <col min="4" max="5" width="10.7109375" style="3" customWidth="1"/>
    <col min="6" max="6" width="11.8515625" style="3" customWidth="1"/>
    <col min="7" max="7" width="1.421875" style="3" customWidth="1"/>
    <col min="8" max="10" width="10.7109375" style="3" customWidth="1"/>
    <col min="11" max="12" width="9.140625" style="3" customWidth="1"/>
    <col min="13" max="13" width="13.140625" style="3" customWidth="1"/>
    <col min="14" max="16384" width="9.140625" style="3" customWidth="1"/>
  </cols>
  <sheetData>
    <row r="1" spans="1:2" ht="12.75">
      <c r="A1" s="2" t="str">
        <f>'Income Statement'!A1</f>
        <v>IMASPRO CORPORATION BERHAD (Company No. 657527-H)</v>
      </c>
      <c r="B1" s="2"/>
    </row>
    <row r="2" spans="1:3" ht="12.75">
      <c r="A2" s="31" t="s">
        <v>93</v>
      </c>
      <c r="B2" s="4"/>
      <c r="C2" s="4"/>
    </row>
    <row r="3" spans="1:18" ht="12.75">
      <c r="A3" s="58" t="s">
        <v>14</v>
      </c>
      <c r="B3" s="5"/>
      <c r="C3" s="6"/>
      <c r="D3" s="6"/>
      <c r="E3" s="6"/>
      <c r="F3" s="6"/>
      <c r="G3" s="6"/>
      <c r="H3" s="6"/>
      <c r="I3" s="7"/>
      <c r="J3" s="7"/>
      <c r="K3" s="7"/>
      <c r="L3" s="7"/>
      <c r="M3" s="7"/>
      <c r="N3" s="7"/>
      <c r="O3" s="7"/>
      <c r="P3" s="7"/>
      <c r="Q3" s="7"/>
      <c r="R3" s="7"/>
    </row>
    <row r="4" spans="1:18" ht="12.75">
      <c r="A4" s="28"/>
      <c r="B4" s="28"/>
      <c r="C4" s="7"/>
      <c r="D4" s="7"/>
      <c r="E4" s="7"/>
      <c r="F4" s="7"/>
      <c r="G4" s="7"/>
      <c r="H4" s="7"/>
      <c r="I4" s="7"/>
      <c r="J4" s="7"/>
      <c r="K4" s="7"/>
      <c r="L4" s="7"/>
      <c r="M4" s="7"/>
      <c r="N4" s="7"/>
      <c r="O4" s="7"/>
      <c r="P4" s="7"/>
      <c r="Q4" s="7"/>
      <c r="R4" s="7"/>
    </row>
    <row r="5" spans="9:18" ht="7.5" customHeight="1">
      <c r="I5" s="7"/>
      <c r="J5" s="7"/>
      <c r="K5" s="7"/>
      <c r="L5" s="7"/>
      <c r="M5" s="7"/>
      <c r="N5" s="7"/>
      <c r="O5" s="7"/>
      <c r="P5" s="7"/>
      <c r="Q5" s="7"/>
      <c r="R5" s="7"/>
    </row>
    <row r="6" spans="1:18" ht="12.75">
      <c r="A6" s="2" t="s">
        <v>103</v>
      </c>
      <c r="B6" s="2"/>
      <c r="I6" s="7"/>
      <c r="J6" s="7"/>
      <c r="K6" s="7"/>
      <c r="L6" s="7"/>
      <c r="M6" s="7"/>
      <c r="N6" s="7"/>
      <c r="O6" s="7"/>
      <c r="P6" s="7"/>
      <c r="Q6" s="7"/>
      <c r="R6" s="7"/>
    </row>
    <row r="7" spans="9:18" ht="12.75" customHeight="1">
      <c r="I7" s="7"/>
      <c r="J7" s="7"/>
      <c r="K7" s="7"/>
      <c r="L7" s="7"/>
      <c r="M7" s="7"/>
      <c r="N7" s="7"/>
      <c r="O7" s="7"/>
      <c r="P7" s="7"/>
      <c r="Q7" s="7"/>
      <c r="R7" s="7"/>
    </row>
    <row r="8" spans="4:18" ht="12.75">
      <c r="D8" s="9" t="s">
        <v>22</v>
      </c>
      <c r="E8" s="9" t="s">
        <v>107</v>
      </c>
      <c r="F8" s="9" t="s">
        <v>23</v>
      </c>
      <c r="G8" s="9"/>
      <c r="H8" s="9"/>
      <c r="I8" s="29"/>
      <c r="J8" s="29"/>
      <c r="K8" s="7"/>
      <c r="L8" s="7"/>
      <c r="M8" s="7"/>
      <c r="N8" s="7"/>
      <c r="O8" s="7"/>
      <c r="P8" s="7"/>
      <c r="Q8" s="7"/>
      <c r="R8" s="7"/>
    </row>
    <row r="9" spans="4:10" ht="12.75">
      <c r="D9" s="9" t="s">
        <v>24</v>
      </c>
      <c r="E9" s="9" t="s">
        <v>108</v>
      </c>
      <c r="F9" s="9" t="s">
        <v>25</v>
      </c>
      <c r="G9" s="9"/>
      <c r="H9" s="9" t="s">
        <v>26</v>
      </c>
      <c r="I9" s="11"/>
      <c r="J9" s="11"/>
    </row>
    <row r="10" spans="4:10" ht="12.75">
      <c r="D10" s="9" t="s">
        <v>1</v>
      </c>
      <c r="E10" s="9" t="s">
        <v>1</v>
      </c>
      <c r="F10" s="9" t="s">
        <v>1</v>
      </c>
      <c r="G10" s="9"/>
      <c r="H10" s="9" t="s">
        <v>1</v>
      </c>
      <c r="I10" s="10"/>
      <c r="J10" s="10"/>
    </row>
    <row r="11" spans="1:10" ht="12.75">
      <c r="A11" s="2"/>
      <c r="B11" s="2"/>
      <c r="D11" s="9"/>
      <c r="E11" s="9"/>
      <c r="F11" s="9"/>
      <c r="G11" s="9"/>
      <c r="H11" s="9"/>
      <c r="I11" s="9"/>
      <c r="J11" s="9"/>
    </row>
    <row r="12" spans="1:10" ht="12.75">
      <c r="A12" s="3" t="s">
        <v>70</v>
      </c>
      <c r="D12" s="35" t="s">
        <v>61</v>
      </c>
      <c r="E12" s="12">
        <v>0</v>
      </c>
      <c r="F12" s="12">
        <f>-3</f>
        <v>-3</v>
      </c>
      <c r="G12" s="12"/>
      <c r="H12" s="12">
        <f>SUM(D12:F12)</f>
        <v>-3</v>
      </c>
      <c r="I12" s="12"/>
      <c r="J12" s="12"/>
    </row>
    <row r="13" spans="4:10" ht="12.75">
      <c r="D13" s="12"/>
      <c r="E13" s="12"/>
      <c r="F13" s="12"/>
      <c r="G13" s="12"/>
      <c r="H13" s="12"/>
      <c r="I13" s="12"/>
      <c r="J13" s="12"/>
    </row>
    <row r="14" spans="1:10" ht="12.75">
      <c r="A14" s="72" t="s">
        <v>111</v>
      </c>
      <c r="B14" s="72"/>
      <c r="C14" s="37"/>
      <c r="I14" s="12"/>
      <c r="J14" s="12"/>
    </row>
    <row r="15" spans="1:10" ht="12.75">
      <c r="A15" s="3" t="s">
        <v>112</v>
      </c>
      <c r="D15" s="12">
        <f>31468</f>
        <v>31468</v>
      </c>
      <c r="E15" s="12">
        <v>0</v>
      </c>
      <c r="F15" s="12">
        <v>0</v>
      </c>
      <c r="G15" s="12"/>
      <c r="H15" s="12">
        <f>SUM(D15:F15)</f>
        <v>31468</v>
      </c>
      <c r="I15" s="12"/>
      <c r="J15" s="12"/>
    </row>
    <row r="16" spans="4:10" ht="12.75">
      <c r="D16" s="12"/>
      <c r="E16" s="12"/>
      <c r="F16" s="12"/>
      <c r="G16" s="12"/>
      <c r="H16" s="12"/>
      <c r="I16" s="12"/>
      <c r="J16" s="12"/>
    </row>
    <row r="17" spans="1:10" ht="12.75">
      <c r="A17" s="37" t="s">
        <v>62</v>
      </c>
      <c r="B17" s="37"/>
      <c r="D17" s="12"/>
      <c r="E17" s="12"/>
      <c r="F17" s="12"/>
      <c r="G17" s="12"/>
      <c r="H17" s="12"/>
      <c r="I17" s="12"/>
      <c r="J17" s="12"/>
    </row>
    <row r="18" spans="1:10" ht="12.75">
      <c r="A18" s="37" t="s">
        <v>90</v>
      </c>
      <c r="B18" s="37"/>
      <c r="D18" s="12">
        <v>0</v>
      </c>
      <c r="E18" s="12">
        <v>0</v>
      </c>
      <c r="F18" s="12">
        <f>9877</f>
        <v>9877</v>
      </c>
      <c r="G18" s="12"/>
      <c r="H18" s="12">
        <f>SUM(D18:F18)</f>
        <v>9877</v>
      </c>
      <c r="I18" s="12"/>
      <c r="J18" s="12"/>
    </row>
    <row r="19" spans="4:10" ht="12.75">
      <c r="D19" s="12"/>
      <c r="E19" s="12"/>
      <c r="F19" s="12"/>
      <c r="G19" s="12"/>
      <c r="H19" s="12"/>
      <c r="I19" s="12"/>
      <c r="J19" s="12"/>
    </row>
    <row r="20" spans="1:10" ht="12.75">
      <c r="A20" s="3" t="s">
        <v>60</v>
      </c>
      <c r="D20" s="12">
        <v>0</v>
      </c>
      <c r="E20" s="12">
        <v>0</v>
      </c>
      <c r="F20" s="12">
        <v>-2419</v>
      </c>
      <c r="G20" s="12"/>
      <c r="H20" s="12">
        <f>SUM(D20:F20)</f>
        <v>-2419</v>
      </c>
      <c r="I20" s="12"/>
      <c r="J20" s="12"/>
    </row>
    <row r="21" spans="4:10" ht="12.75">
      <c r="D21" s="12"/>
      <c r="E21" s="12"/>
      <c r="F21" s="12"/>
      <c r="G21" s="12"/>
      <c r="H21" s="12"/>
      <c r="I21" s="12"/>
      <c r="J21" s="12"/>
    </row>
    <row r="22" spans="1:10" ht="15" customHeight="1">
      <c r="A22" s="69" t="s">
        <v>109</v>
      </c>
      <c r="B22" s="69"/>
      <c r="D22" s="12">
        <v>0</v>
      </c>
      <c r="E22" s="12">
        <v>0</v>
      </c>
      <c r="F22" s="12">
        <v>4434</v>
      </c>
      <c r="G22" s="12"/>
      <c r="H22" s="12">
        <f>SUM(D22:F22)</f>
        <v>4434</v>
      </c>
      <c r="I22" s="12"/>
      <c r="J22" s="12"/>
    </row>
    <row r="23" spans="1:10" ht="12.75">
      <c r="A23" s="21"/>
      <c r="B23" s="21"/>
      <c r="D23" s="12"/>
      <c r="E23" s="12"/>
      <c r="F23" s="12"/>
      <c r="G23" s="12"/>
      <c r="H23" s="12"/>
      <c r="I23" s="12"/>
      <c r="J23" s="12"/>
    </row>
    <row r="24" spans="1:10" ht="13.5" thickBot="1">
      <c r="A24" s="2" t="s">
        <v>118</v>
      </c>
      <c r="B24" s="63"/>
      <c r="D24" s="25">
        <f>SUM(D12:D23)</f>
        <v>31468</v>
      </c>
      <c r="E24" s="25">
        <f>SUM(E12:E23)</f>
        <v>0</v>
      </c>
      <c r="F24" s="25">
        <f>SUM(F12:F23)</f>
        <v>11889</v>
      </c>
      <c r="G24" s="25"/>
      <c r="H24" s="25">
        <f>SUM(H12:H23)</f>
        <v>43357</v>
      </c>
      <c r="I24" s="12"/>
      <c r="J24" s="12"/>
    </row>
    <row r="25" spans="1:10" ht="13.5" thickTop="1">
      <c r="A25" s="2"/>
      <c r="B25" s="2"/>
      <c r="D25" s="13"/>
      <c r="E25" s="13"/>
      <c r="F25" s="13"/>
      <c r="G25" s="13"/>
      <c r="H25" s="13"/>
      <c r="I25" s="12"/>
      <c r="J25" s="12"/>
    </row>
    <row r="26" spans="1:10" ht="12.75">
      <c r="A26" s="2"/>
      <c r="B26" s="2"/>
      <c r="D26" s="13"/>
      <c r="E26" s="13"/>
      <c r="F26" s="13"/>
      <c r="G26" s="13"/>
      <c r="H26" s="13"/>
      <c r="I26" s="12"/>
      <c r="J26" s="12"/>
    </row>
    <row r="27" spans="1:10" ht="12.75">
      <c r="A27" s="2"/>
      <c r="D27" s="13"/>
      <c r="E27" s="13"/>
      <c r="F27" s="13"/>
      <c r="G27" s="13"/>
      <c r="H27" s="13"/>
      <c r="I27" s="12"/>
      <c r="J27" s="12"/>
    </row>
    <row r="28" spans="1:10" ht="12.75">
      <c r="A28" s="2"/>
      <c r="B28" s="2"/>
      <c r="D28" s="13"/>
      <c r="E28" s="13"/>
      <c r="F28" s="13"/>
      <c r="G28" s="13"/>
      <c r="H28" s="13"/>
      <c r="I28" s="12"/>
      <c r="J28" s="12"/>
    </row>
    <row r="29" spans="4:10" s="7" customFormat="1" ht="12.75">
      <c r="D29" s="20"/>
      <c r="E29" s="20"/>
      <c r="F29" s="20"/>
      <c r="G29" s="20"/>
      <c r="H29" s="20"/>
      <c r="I29" s="29"/>
      <c r="J29" s="29"/>
    </row>
    <row r="30" spans="1:13" ht="12.75">
      <c r="A30" s="2" t="s">
        <v>53</v>
      </c>
      <c r="B30" s="2"/>
      <c r="E30" s="12"/>
      <c r="F30" s="13"/>
      <c r="G30" s="13"/>
      <c r="H30" s="13"/>
      <c r="I30" s="13"/>
      <c r="J30" s="12"/>
      <c r="K30" s="12"/>
      <c r="L30" s="12"/>
      <c r="M30" s="13"/>
    </row>
    <row r="31" spans="1:13" ht="12.75">
      <c r="A31" s="2" t="s">
        <v>61</v>
      </c>
      <c r="B31" s="3" t="s">
        <v>92</v>
      </c>
      <c r="E31" s="12"/>
      <c r="F31" s="13"/>
      <c r="G31" s="13"/>
      <c r="H31" s="13"/>
      <c r="I31" s="13"/>
      <c r="J31" s="12"/>
      <c r="K31" s="12"/>
      <c r="L31" s="12"/>
      <c r="M31" s="13"/>
    </row>
    <row r="32" spans="1:13" ht="12.75">
      <c r="A32" s="2"/>
      <c r="B32" s="2"/>
      <c r="E32" s="12"/>
      <c r="F32" s="13"/>
      <c r="G32" s="13"/>
      <c r="H32" s="13"/>
      <c r="I32" s="13"/>
      <c r="J32" s="12"/>
      <c r="K32" s="12"/>
      <c r="L32" s="12"/>
      <c r="M32" s="13"/>
    </row>
    <row r="33" spans="1:13" ht="25.5" customHeight="1">
      <c r="A33" s="33" t="s">
        <v>55</v>
      </c>
      <c r="B33" s="68" t="s">
        <v>114</v>
      </c>
      <c r="C33" s="68"/>
      <c r="D33" s="68"/>
      <c r="E33" s="68"/>
      <c r="F33" s="68"/>
      <c r="G33" s="71"/>
      <c r="H33" s="71"/>
      <c r="I33" s="12"/>
      <c r="J33" s="12"/>
      <c r="K33" s="12"/>
      <c r="M33" s="13"/>
    </row>
    <row r="34" spans="4:11" ht="12.75">
      <c r="D34" s="12"/>
      <c r="E34" s="12"/>
      <c r="F34" s="12"/>
      <c r="G34" s="12"/>
      <c r="H34" s="12"/>
      <c r="I34" s="12"/>
      <c r="J34" s="12"/>
      <c r="K34" s="12"/>
    </row>
    <row r="35" spans="1:11" ht="26.25" customHeight="1">
      <c r="A35" s="33" t="s">
        <v>56</v>
      </c>
      <c r="B35" s="65" t="s">
        <v>106</v>
      </c>
      <c r="C35" s="65"/>
      <c r="D35" s="65"/>
      <c r="E35" s="65"/>
      <c r="F35" s="65"/>
      <c r="G35" s="65"/>
      <c r="H35" s="65"/>
      <c r="I35" s="1"/>
      <c r="J35" s="1"/>
      <c r="K35" s="1"/>
    </row>
    <row r="36" spans="4:10" s="7" customFormat="1" ht="12.75">
      <c r="D36" s="13"/>
      <c r="E36" s="13"/>
      <c r="F36" s="13"/>
      <c r="G36" s="13"/>
      <c r="H36" s="13"/>
      <c r="I36" s="13"/>
      <c r="J36" s="13"/>
    </row>
    <row r="37" spans="1:10" s="7" customFormat="1" ht="12.75">
      <c r="A37" s="34"/>
      <c r="B37" s="34"/>
      <c r="D37" s="13"/>
      <c r="E37" s="13"/>
      <c r="F37" s="13"/>
      <c r="G37" s="13"/>
      <c r="H37" s="13"/>
      <c r="I37" s="13"/>
      <c r="J37" s="13"/>
    </row>
    <row r="38" spans="4:10" s="7" customFormat="1" ht="12.75">
      <c r="D38" s="13"/>
      <c r="E38" s="13"/>
      <c r="F38" s="13"/>
      <c r="G38" s="13"/>
      <c r="H38" s="13"/>
      <c r="I38" s="13"/>
      <c r="J38" s="13"/>
    </row>
    <row r="39" spans="4:10" s="7" customFormat="1" ht="12.75">
      <c r="D39" s="13"/>
      <c r="E39" s="13"/>
      <c r="F39" s="13"/>
      <c r="G39" s="13"/>
      <c r="H39" s="13"/>
      <c r="I39" s="13"/>
      <c r="J39" s="13"/>
    </row>
    <row r="40" spans="4:10" s="7" customFormat="1" ht="12.75">
      <c r="D40" s="13"/>
      <c r="E40" s="13"/>
      <c r="F40" s="13"/>
      <c r="G40" s="13"/>
      <c r="H40" s="13"/>
      <c r="I40" s="13"/>
      <c r="J40" s="13"/>
    </row>
    <row r="41" spans="4:10" s="7" customFormat="1" ht="12.75">
      <c r="D41" s="13"/>
      <c r="E41" s="13"/>
      <c r="F41" s="13"/>
      <c r="G41" s="13"/>
      <c r="H41" s="13"/>
      <c r="I41" s="13"/>
      <c r="J41" s="13"/>
    </row>
    <row r="42" spans="4:10" s="7" customFormat="1" ht="12.75">
      <c r="D42" s="13"/>
      <c r="E42" s="13"/>
      <c r="F42" s="13"/>
      <c r="G42" s="13"/>
      <c r="H42" s="13"/>
      <c r="I42" s="13"/>
      <c r="J42" s="13"/>
    </row>
    <row r="43" spans="4:10" s="7" customFormat="1" ht="12.75">
      <c r="D43" s="13"/>
      <c r="E43" s="13"/>
      <c r="F43" s="13"/>
      <c r="G43" s="13"/>
      <c r="H43" s="13"/>
      <c r="I43" s="13"/>
      <c r="J43" s="13"/>
    </row>
    <row r="44" spans="1:10" s="7" customFormat="1" ht="12.75">
      <c r="A44" s="8"/>
      <c r="B44" s="8"/>
      <c r="D44" s="13"/>
      <c r="E44" s="13"/>
      <c r="F44" s="13"/>
      <c r="G44" s="13"/>
      <c r="H44" s="13"/>
      <c r="I44" s="13"/>
      <c r="J44" s="13"/>
    </row>
    <row r="45" spans="1:10" s="7" customFormat="1" ht="12.75">
      <c r="A45" s="8"/>
      <c r="B45" s="8"/>
      <c r="D45" s="13"/>
      <c r="E45" s="13"/>
      <c r="F45" s="13"/>
      <c r="G45" s="13"/>
      <c r="H45" s="13"/>
      <c r="I45" s="13"/>
      <c r="J45" s="13"/>
    </row>
    <row r="46" spans="1:10" s="7" customFormat="1" ht="12.75">
      <c r="A46" s="8"/>
      <c r="B46" s="8"/>
      <c r="D46" s="13"/>
      <c r="E46" s="13"/>
      <c r="F46" s="13"/>
      <c r="G46" s="13"/>
      <c r="H46" s="13"/>
      <c r="I46" s="13"/>
      <c r="J46" s="13"/>
    </row>
    <row r="47" spans="1:10" s="7" customFormat="1" ht="12.75">
      <c r="A47" s="8"/>
      <c r="B47" s="8"/>
      <c r="D47" s="13"/>
      <c r="E47" s="13"/>
      <c r="F47" s="13"/>
      <c r="G47" s="13"/>
      <c r="H47" s="13"/>
      <c r="I47" s="13"/>
      <c r="J47" s="13"/>
    </row>
    <row r="48" spans="1:10" s="7" customFormat="1" ht="12.75">
      <c r="A48" s="8"/>
      <c r="B48" s="8"/>
      <c r="D48" s="13"/>
      <c r="E48" s="13"/>
      <c r="F48" s="13"/>
      <c r="G48" s="13"/>
      <c r="H48" s="13"/>
      <c r="I48" s="13"/>
      <c r="J48" s="13"/>
    </row>
    <row r="49" spans="4:10" s="7" customFormat="1" ht="12.75">
      <c r="D49" s="13"/>
      <c r="E49" s="13"/>
      <c r="F49" s="13"/>
      <c r="G49" s="13"/>
      <c r="H49" s="13"/>
      <c r="I49" s="13"/>
      <c r="J49" s="13"/>
    </row>
    <row r="50" spans="4:10" s="7" customFormat="1" ht="12.75">
      <c r="D50" s="13"/>
      <c r="E50" s="13"/>
      <c r="F50" s="13"/>
      <c r="G50" s="13"/>
      <c r="H50" s="13"/>
      <c r="I50" s="13"/>
      <c r="J50" s="13"/>
    </row>
    <row r="51" spans="4:10" s="8" customFormat="1" ht="12.75">
      <c r="D51" s="30"/>
      <c r="E51" s="30"/>
      <c r="F51" s="30"/>
      <c r="G51" s="30"/>
      <c r="H51" s="30"/>
      <c r="I51" s="30"/>
      <c r="J51" s="30"/>
    </row>
    <row r="52" spans="4:10" s="8" customFormat="1" ht="12.75">
      <c r="D52" s="30"/>
      <c r="E52" s="30"/>
      <c r="F52" s="30"/>
      <c r="G52" s="30"/>
      <c r="H52" s="30"/>
      <c r="I52" s="30"/>
      <c r="J52" s="30"/>
    </row>
    <row r="53" spans="4:10" s="8" customFormat="1" ht="12.75">
      <c r="D53" s="30"/>
      <c r="E53" s="30"/>
      <c r="F53" s="30"/>
      <c r="G53" s="30"/>
      <c r="H53" s="30"/>
      <c r="I53" s="30"/>
      <c r="J53" s="30"/>
    </row>
    <row r="54" spans="4:10" s="7" customFormat="1" ht="12.75">
      <c r="D54" s="13"/>
      <c r="E54" s="13"/>
      <c r="F54" s="13"/>
      <c r="G54" s="13"/>
      <c r="H54" s="13"/>
      <c r="I54" s="13"/>
      <c r="J54" s="13"/>
    </row>
    <row r="55" spans="4:10" s="7" customFormat="1" ht="12.75">
      <c r="D55" s="13"/>
      <c r="E55" s="13"/>
      <c r="F55" s="13"/>
      <c r="G55" s="13"/>
      <c r="H55" s="13"/>
      <c r="I55" s="13"/>
      <c r="J55" s="13"/>
    </row>
    <row r="56" spans="4:10" s="7" customFormat="1" ht="12.75">
      <c r="D56" s="13"/>
      <c r="E56" s="13"/>
      <c r="F56" s="13"/>
      <c r="G56" s="13"/>
      <c r="H56" s="13"/>
      <c r="I56" s="13"/>
      <c r="J56" s="13"/>
    </row>
    <row r="57" spans="1:10" s="7" customFormat="1" ht="12.75">
      <c r="A57" s="8"/>
      <c r="B57" s="8"/>
      <c r="D57" s="13"/>
      <c r="E57" s="13"/>
      <c r="F57" s="13"/>
      <c r="G57" s="13"/>
      <c r="H57" s="13"/>
      <c r="I57" s="13"/>
      <c r="J57" s="13"/>
    </row>
    <row r="58" spans="4:10" s="7" customFormat="1" ht="12.75">
      <c r="D58" s="13"/>
      <c r="E58" s="13"/>
      <c r="F58" s="13"/>
      <c r="G58" s="13"/>
      <c r="H58" s="13"/>
      <c r="I58" s="13"/>
      <c r="J58" s="13"/>
    </row>
    <row r="59" spans="4:10" s="7" customFormat="1" ht="12.75">
      <c r="D59" s="13"/>
      <c r="E59" s="13"/>
      <c r="F59" s="13"/>
      <c r="G59" s="13"/>
      <c r="H59" s="13"/>
      <c r="I59" s="13"/>
      <c r="J59" s="13"/>
    </row>
    <row r="60" spans="1:10" s="7" customFormat="1" ht="12.75">
      <c r="A60" s="8"/>
      <c r="B60" s="8"/>
      <c r="D60" s="13"/>
      <c r="E60" s="13"/>
      <c r="F60" s="13"/>
      <c r="G60" s="13"/>
      <c r="H60" s="13"/>
      <c r="I60" s="13"/>
      <c r="J60" s="13"/>
    </row>
    <row r="61" spans="4:10" ht="12.75">
      <c r="D61" s="12"/>
      <c r="E61" s="12"/>
      <c r="F61" s="12"/>
      <c r="G61" s="12"/>
      <c r="H61" s="12"/>
      <c r="I61" s="12"/>
      <c r="J61" s="12"/>
    </row>
    <row r="62" spans="4:10" ht="12.75">
      <c r="D62" s="12"/>
      <c r="E62" s="12"/>
      <c r="F62" s="12"/>
      <c r="G62" s="12"/>
      <c r="H62" s="12"/>
      <c r="I62" s="12"/>
      <c r="J62" s="12"/>
    </row>
    <row r="63" spans="4:10" ht="12.75">
      <c r="D63" s="12"/>
      <c r="E63" s="12"/>
      <c r="F63" s="12"/>
      <c r="G63" s="12"/>
      <c r="H63" s="12"/>
      <c r="I63" s="12"/>
      <c r="J63" s="12"/>
    </row>
    <row r="64" spans="1:10" ht="12.75">
      <c r="A64" s="2"/>
      <c r="B64" s="2"/>
      <c r="D64" s="12"/>
      <c r="E64" s="12"/>
      <c r="F64" s="12"/>
      <c r="G64" s="12"/>
      <c r="H64" s="12"/>
      <c r="I64" s="12"/>
      <c r="J64" s="12"/>
    </row>
    <row r="65" spans="1:10" ht="12.75">
      <c r="A65" s="21"/>
      <c r="B65" s="21"/>
      <c r="D65" s="12"/>
      <c r="E65" s="12"/>
      <c r="F65" s="12"/>
      <c r="G65" s="12"/>
      <c r="H65" s="12"/>
      <c r="I65" s="12"/>
      <c r="J65" s="12"/>
    </row>
    <row r="66" spans="1:10" ht="9" customHeight="1">
      <c r="A66" s="21"/>
      <c r="B66" s="21"/>
      <c r="D66" s="12"/>
      <c r="E66" s="12"/>
      <c r="F66" s="12"/>
      <c r="G66" s="12"/>
      <c r="H66" s="12"/>
      <c r="I66" s="12"/>
      <c r="J66" s="12"/>
    </row>
    <row r="67" spans="4:10" ht="12.75">
      <c r="D67" s="12"/>
      <c r="E67" s="12"/>
      <c r="F67" s="12"/>
      <c r="G67" s="12"/>
      <c r="H67" s="12"/>
      <c r="I67" s="12"/>
      <c r="J67" s="12"/>
    </row>
    <row r="68" spans="1:10" ht="12.75">
      <c r="A68" s="21"/>
      <c r="B68" s="21"/>
      <c r="D68" s="12"/>
      <c r="E68" s="12"/>
      <c r="F68" s="12"/>
      <c r="G68" s="12"/>
      <c r="H68" s="12"/>
      <c r="I68" s="12"/>
      <c r="J68" s="12"/>
    </row>
    <row r="69" spans="1:10" ht="12.75">
      <c r="A69" s="21"/>
      <c r="B69" s="21"/>
      <c r="D69" s="12"/>
      <c r="E69" s="12"/>
      <c r="F69" s="12"/>
      <c r="G69" s="12"/>
      <c r="H69" s="12"/>
      <c r="I69" s="12"/>
      <c r="J69" s="12"/>
    </row>
    <row r="70" spans="1:10" ht="12.75">
      <c r="A70" s="21"/>
      <c r="B70" s="21"/>
      <c r="D70" s="12"/>
      <c r="E70" s="12"/>
      <c r="F70" s="12"/>
      <c r="G70" s="12"/>
      <c r="H70" s="12"/>
      <c r="I70" s="12"/>
      <c r="J70" s="12"/>
    </row>
    <row r="71" spans="1:10" ht="12.75">
      <c r="A71" s="21"/>
      <c r="B71" s="21"/>
      <c r="D71" s="12"/>
      <c r="E71" s="12"/>
      <c r="F71" s="12"/>
      <c r="G71" s="12"/>
      <c r="H71" s="12"/>
      <c r="I71" s="12"/>
      <c r="J71" s="12"/>
    </row>
    <row r="72" spans="1:10" ht="12.75">
      <c r="A72" s="21"/>
      <c r="B72" s="21"/>
      <c r="D72" s="12"/>
      <c r="E72" s="12"/>
      <c r="F72" s="12"/>
      <c r="G72" s="12"/>
      <c r="H72" s="12"/>
      <c r="I72" s="12"/>
      <c r="J72" s="12"/>
    </row>
    <row r="73" spans="1:10" ht="12.75">
      <c r="A73" s="21"/>
      <c r="B73" s="21"/>
      <c r="D73" s="12"/>
      <c r="E73" s="12"/>
      <c r="F73" s="12"/>
      <c r="G73" s="12"/>
      <c r="H73" s="12"/>
      <c r="I73" s="12"/>
      <c r="J73" s="12"/>
    </row>
    <row r="74" spans="1:10" ht="12.75">
      <c r="A74" s="21"/>
      <c r="B74" s="21"/>
      <c r="D74" s="12"/>
      <c r="E74" s="12"/>
      <c r="F74" s="12"/>
      <c r="G74" s="12"/>
      <c r="H74" s="12"/>
      <c r="I74" s="12"/>
      <c r="J74" s="12"/>
    </row>
    <row r="75" spans="1:10" ht="12.75">
      <c r="A75" s="21"/>
      <c r="B75" s="21"/>
      <c r="D75" s="12"/>
      <c r="E75" s="12"/>
      <c r="F75" s="12"/>
      <c r="G75" s="12"/>
      <c r="H75" s="12"/>
      <c r="I75" s="12"/>
      <c r="J75" s="12"/>
    </row>
    <row r="76" spans="1:10" ht="12.75">
      <c r="A76" s="2"/>
      <c r="B76" s="2"/>
      <c r="D76" s="12"/>
      <c r="E76" s="12"/>
      <c r="F76" s="12"/>
      <c r="G76" s="12"/>
      <c r="H76" s="12"/>
      <c r="I76" s="12"/>
      <c r="J76" s="12"/>
    </row>
    <row r="77" spans="1:10" ht="12.75">
      <c r="A77" s="2"/>
      <c r="B77" s="2"/>
      <c r="D77" s="12"/>
      <c r="E77" s="12"/>
      <c r="F77" s="12"/>
      <c r="G77" s="12"/>
      <c r="H77" s="12"/>
      <c r="I77" s="12"/>
      <c r="J77" s="12"/>
    </row>
    <row r="78" spans="4:10" ht="12.75">
      <c r="D78" s="12"/>
      <c r="E78" s="12"/>
      <c r="F78" s="12"/>
      <c r="G78" s="12"/>
      <c r="H78" s="12"/>
      <c r="I78" s="12"/>
      <c r="J78" s="12"/>
    </row>
    <row r="79" spans="4:10" ht="12.75">
      <c r="D79" s="12"/>
      <c r="E79" s="12"/>
      <c r="F79" s="12"/>
      <c r="G79" s="12"/>
      <c r="H79" s="12"/>
      <c r="I79" s="12"/>
      <c r="J79" s="12"/>
    </row>
  </sheetData>
  <mergeCells count="4">
    <mergeCell ref="B35:H35"/>
    <mergeCell ref="A14:B14"/>
    <mergeCell ref="B33:H33"/>
    <mergeCell ref="A22:B22"/>
  </mergeCells>
  <printOptions horizontalCentered="1"/>
  <pageMargins left="0.75" right="0.75" top="0.75"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W111"/>
  <sheetViews>
    <sheetView workbookViewId="0" topLeftCell="A35">
      <selection activeCell="A64" sqref="A64"/>
    </sheetView>
  </sheetViews>
  <sheetFormatPr defaultColWidth="9.140625" defaultRowHeight="12.75"/>
  <cols>
    <col min="1" max="1" width="3.140625" style="3" customWidth="1"/>
    <col min="2" max="2" width="37.57421875" style="0" customWidth="1"/>
    <col min="3" max="3" width="10.28125" style="3" customWidth="1"/>
    <col min="4" max="4" width="5.8515625" style="3" customWidth="1"/>
    <col min="5" max="5" width="4.00390625" style="3" customWidth="1"/>
    <col min="6" max="6" width="15.421875" style="3" bestFit="1" customWidth="1"/>
    <col min="7" max="7" width="2.8515625" style="3" customWidth="1"/>
    <col min="8" max="8" width="15.421875" style="3" bestFit="1" customWidth="1"/>
    <col min="9" max="9" width="4.57421875" style="3" customWidth="1"/>
    <col min="10" max="10" width="5.00390625" style="3" customWidth="1"/>
    <col min="11" max="11" width="0.85546875" style="3" customWidth="1"/>
    <col min="12" max="12" width="12.7109375" style="7" customWidth="1"/>
    <col min="13" max="14" width="9.140625" style="3" customWidth="1"/>
    <col min="15" max="15" width="13.140625" style="3" customWidth="1"/>
    <col min="16" max="16384" width="9.140625" style="3" customWidth="1"/>
  </cols>
  <sheetData>
    <row r="1" spans="1:2" ht="12.75">
      <c r="A1" s="57" t="str">
        <f>'Income Statement'!A1</f>
        <v>IMASPRO CORPORATION BERHAD (Company No. 657527-H)</v>
      </c>
      <c r="B1" s="3"/>
    </row>
    <row r="2" spans="1:12" ht="12.75">
      <c r="A2" s="31" t="s">
        <v>93</v>
      </c>
      <c r="B2" s="3"/>
      <c r="C2" s="4"/>
      <c r="I2" s="7"/>
      <c r="J2" s="7"/>
      <c r="L2" s="3"/>
    </row>
    <row r="3" spans="1:23" ht="12.75">
      <c r="A3" s="58" t="s">
        <v>41</v>
      </c>
      <c r="B3" s="6"/>
      <c r="C3" s="6"/>
      <c r="D3" s="6"/>
      <c r="E3" s="6"/>
      <c r="F3" s="6"/>
      <c r="G3" s="6"/>
      <c r="H3" s="6"/>
      <c r="I3" s="7"/>
      <c r="J3" s="7"/>
      <c r="K3" s="7"/>
      <c r="M3" s="7"/>
      <c r="N3" s="7"/>
      <c r="O3" s="7"/>
      <c r="P3" s="7"/>
      <c r="Q3" s="7"/>
      <c r="R3" s="7"/>
      <c r="S3" s="7"/>
      <c r="T3" s="7"/>
      <c r="U3" s="7"/>
      <c r="V3" s="7"/>
      <c r="W3" s="7"/>
    </row>
    <row r="4" spans="1:23" ht="12.75">
      <c r="A4" s="28"/>
      <c r="B4" s="3"/>
      <c r="C4" s="7"/>
      <c r="D4" s="7"/>
      <c r="E4" s="7"/>
      <c r="F4" s="7"/>
      <c r="G4" s="7"/>
      <c r="H4" s="7"/>
      <c r="I4" s="7"/>
      <c r="J4" s="7"/>
      <c r="K4" s="7"/>
      <c r="M4" s="7"/>
      <c r="N4" s="7"/>
      <c r="O4" s="7"/>
      <c r="P4" s="7"/>
      <c r="Q4" s="7"/>
      <c r="R4" s="7"/>
      <c r="S4" s="7"/>
      <c r="T4" s="7"/>
      <c r="U4" s="7"/>
      <c r="V4" s="7"/>
      <c r="W4" s="7"/>
    </row>
    <row r="5" spans="2:23" ht="7.5" customHeight="1">
      <c r="B5" s="3"/>
      <c r="M5" s="7"/>
      <c r="N5" s="7"/>
      <c r="O5" s="7"/>
      <c r="P5" s="7"/>
      <c r="Q5" s="7"/>
      <c r="R5" s="7"/>
      <c r="S5" s="7"/>
      <c r="T5" s="7"/>
      <c r="U5" s="7"/>
      <c r="V5" s="7"/>
      <c r="W5" s="7"/>
    </row>
    <row r="6" spans="1:23" ht="12.75">
      <c r="A6" s="2" t="s">
        <v>104</v>
      </c>
      <c r="B6" s="3"/>
      <c r="M6" s="7"/>
      <c r="N6" s="7"/>
      <c r="O6" s="7"/>
      <c r="P6" s="7"/>
      <c r="Q6" s="7"/>
      <c r="R6" s="7"/>
      <c r="S6" s="7"/>
      <c r="T6" s="7"/>
      <c r="U6" s="7"/>
      <c r="V6" s="7"/>
      <c r="W6" s="7"/>
    </row>
    <row r="7" spans="2:23" ht="9.75" customHeight="1">
      <c r="B7" s="3"/>
      <c r="M7" s="7"/>
      <c r="N7" s="7"/>
      <c r="O7" s="7"/>
      <c r="P7" s="7"/>
      <c r="Q7" s="7"/>
      <c r="R7" s="7"/>
      <c r="S7" s="7"/>
      <c r="T7" s="7"/>
      <c r="U7" s="7"/>
      <c r="V7" s="7"/>
      <c r="W7" s="7"/>
    </row>
    <row r="8" spans="2:23" ht="12.75">
      <c r="B8" s="3"/>
      <c r="D8" s="10"/>
      <c r="E8" s="10"/>
      <c r="F8" s="9"/>
      <c r="G8" s="9"/>
      <c r="H8" s="9"/>
      <c r="I8" s="9"/>
      <c r="J8" s="9"/>
      <c r="K8" s="9"/>
      <c r="L8" s="20"/>
      <c r="M8" s="7"/>
      <c r="N8" s="7"/>
      <c r="O8" s="7"/>
      <c r="P8" s="7"/>
      <c r="Q8" s="7"/>
      <c r="R8" s="7"/>
      <c r="S8" s="7"/>
      <c r="T8" s="7"/>
      <c r="U8" s="7"/>
      <c r="V8" s="7"/>
      <c r="W8" s="7"/>
    </row>
    <row r="9" spans="2:23" ht="12.75">
      <c r="B9" s="3"/>
      <c r="D9" s="11"/>
      <c r="E9" s="11"/>
      <c r="F9" s="9"/>
      <c r="G9" s="9"/>
      <c r="H9" s="9"/>
      <c r="I9" s="2"/>
      <c r="J9" s="9"/>
      <c r="K9" s="9"/>
      <c r="L9" s="20"/>
      <c r="M9" s="7"/>
      <c r="N9" s="7"/>
      <c r="O9" s="7"/>
      <c r="P9" s="7"/>
      <c r="Q9" s="7"/>
      <c r="R9" s="7"/>
      <c r="S9" s="7"/>
      <c r="T9" s="7"/>
      <c r="U9" s="7"/>
      <c r="V9" s="7"/>
      <c r="W9" s="7"/>
    </row>
    <row r="10" spans="2:23" ht="12.75">
      <c r="B10" s="3"/>
      <c r="D10" s="11"/>
      <c r="E10" s="11"/>
      <c r="F10" s="9" t="s">
        <v>120</v>
      </c>
      <c r="G10" s="9"/>
      <c r="H10" s="9" t="s">
        <v>121</v>
      </c>
      <c r="I10" s="2"/>
      <c r="J10" s="9"/>
      <c r="K10" s="9"/>
      <c r="L10" s="20"/>
      <c r="M10" s="7"/>
      <c r="N10" s="7"/>
      <c r="O10" s="7"/>
      <c r="P10" s="7"/>
      <c r="Q10" s="7"/>
      <c r="R10" s="7"/>
      <c r="S10" s="7"/>
      <c r="T10" s="7"/>
      <c r="U10" s="7"/>
      <c r="V10" s="7"/>
      <c r="W10" s="7"/>
    </row>
    <row r="11" spans="2:23" ht="12.75">
      <c r="B11" s="3"/>
      <c r="D11" s="10"/>
      <c r="E11" s="10"/>
      <c r="F11" s="39" t="s">
        <v>96</v>
      </c>
      <c r="G11" s="9"/>
      <c r="H11" s="39" t="s">
        <v>97</v>
      </c>
      <c r="I11" s="9"/>
      <c r="J11" s="9"/>
      <c r="K11" s="9"/>
      <c r="L11" s="20"/>
      <c r="M11" s="7"/>
      <c r="N11" s="7"/>
      <c r="O11" s="7"/>
      <c r="P11" s="7"/>
      <c r="Q11" s="7"/>
      <c r="R11" s="7"/>
      <c r="S11" s="7"/>
      <c r="T11" s="7"/>
      <c r="U11" s="7"/>
      <c r="V11" s="7"/>
      <c r="W11" s="7"/>
    </row>
    <row r="12" spans="2:12" ht="12.75">
      <c r="B12" s="3"/>
      <c r="D12" s="9"/>
      <c r="E12" s="9"/>
      <c r="F12" s="9" t="s">
        <v>91</v>
      </c>
      <c r="G12" s="9"/>
      <c r="H12" s="9" t="s">
        <v>91</v>
      </c>
      <c r="I12" s="9"/>
      <c r="J12" s="9"/>
      <c r="K12" s="9"/>
      <c r="L12" s="20"/>
    </row>
    <row r="13" ht="9" customHeight="1">
      <c r="B13" s="3"/>
    </row>
    <row r="14" spans="1:2" ht="12" customHeight="1">
      <c r="A14" s="2" t="s">
        <v>78</v>
      </c>
      <c r="B14" s="3"/>
    </row>
    <row r="15" spans="1:12" ht="12.75">
      <c r="A15" s="3" t="s">
        <v>15</v>
      </c>
      <c r="B15" s="3"/>
      <c r="D15" s="12"/>
      <c r="E15" s="12"/>
      <c r="F15" s="13">
        <v>6090</v>
      </c>
      <c r="G15" s="13"/>
      <c r="H15" s="48" t="s">
        <v>87</v>
      </c>
      <c r="I15" s="12"/>
      <c r="J15" s="12"/>
      <c r="K15" s="12"/>
      <c r="L15" s="13"/>
    </row>
    <row r="16" spans="2:12" ht="12.75">
      <c r="B16" s="3"/>
      <c r="D16" s="12"/>
      <c r="E16" s="12"/>
      <c r="F16" s="13"/>
      <c r="G16" s="13"/>
      <c r="H16" s="13"/>
      <c r="I16" s="13"/>
      <c r="J16" s="13"/>
      <c r="K16" s="13"/>
      <c r="L16" s="13"/>
    </row>
    <row r="17" spans="1:12" ht="12.75">
      <c r="A17" s="3" t="s">
        <v>16</v>
      </c>
      <c r="B17" s="3"/>
      <c r="D17" s="12"/>
      <c r="E17" s="12"/>
      <c r="F17" s="13"/>
      <c r="G17" s="13"/>
      <c r="H17" s="13"/>
      <c r="I17" s="12"/>
      <c r="J17" s="12"/>
      <c r="K17" s="12"/>
      <c r="L17" s="13"/>
    </row>
    <row r="18" spans="2:12" ht="12.75">
      <c r="B18" s="38" t="s">
        <v>71</v>
      </c>
      <c r="D18" s="12"/>
      <c r="E18" s="12"/>
      <c r="F18" s="13">
        <v>23</v>
      </c>
      <c r="G18" s="13"/>
      <c r="H18" s="48" t="s">
        <v>87</v>
      </c>
      <c r="I18" s="12"/>
      <c r="J18" s="12"/>
      <c r="K18" s="12"/>
      <c r="L18" s="13"/>
    </row>
    <row r="19" spans="2:12" ht="12.75">
      <c r="B19" s="3" t="s">
        <v>81</v>
      </c>
      <c r="D19" s="12"/>
      <c r="E19" s="12"/>
      <c r="F19" s="13">
        <f>-61</f>
        <v>-61</v>
      </c>
      <c r="G19" s="13"/>
      <c r="H19" s="48" t="s">
        <v>87</v>
      </c>
      <c r="I19" s="12"/>
      <c r="J19" s="12"/>
      <c r="K19" s="12"/>
      <c r="L19" s="13"/>
    </row>
    <row r="20" spans="2:12" ht="12.75">
      <c r="B20" s="3" t="s">
        <v>116</v>
      </c>
      <c r="D20" s="12"/>
      <c r="E20" s="12"/>
      <c r="F20" s="61">
        <v>136</v>
      </c>
      <c r="G20" s="13"/>
      <c r="H20" s="48" t="s">
        <v>87</v>
      </c>
      <c r="I20" s="12"/>
      <c r="J20" s="12"/>
      <c r="K20" s="12"/>
      <c r="L20" s="13"/>
    </row>
    <row r="21" spans="2:12" ht="12.75">
      <c r="B21" s="3" t="s">
        <v>117</v>
      </c>
      <c r="D21" s="12"/>
      <c r="E21" s="12"/>
      <c r="F21" s="61">
        <v>-75</v>
      </c>
      <c r="G21" s="13"/>
      <c r="H21" s="48" t="s">
        <v>87</v>
      </c>
      <c r="I21" s="12"/>
      <c r="J21" s="12"/>
      <c r="K21" s="12"/>
      <c r="L21" s="13"/>
    </row>
    <row r="22" spans="2:12" ht="12.75">
      <c r="B22" s="3" t="s">
        <v>37</v>
      </c>
      <c r="D22" s="12"/>
      <c r="E22" s="12"/>
      <c r="F22" s="14">
        <v>430</v>
      </c>
      <c r="G22" s="13"/>
      <c r="H22" s="47" t="s">
        <v>87</v>
      </c>
      <c r="I22" s="12"/>
      <c r="J22" s="12"/>
      <c r="K22" s="12"/>
      <c r="L22" s="13"/>
    </row>
    <row r="23" spans="1:12" ht="12.75">
      <c r="A23" s="3" t="s">
        <v>17</v>
      </c>
      <c r="B23" s="3"/>
      <c r="D23" s="12"/>
      <c r="E23" s="12"/>
      <c r="F23" s="13">
        <f>SUM(F15:F22)</f>
        <v>6543</v>
      </c>
      <c r="G23" s="13"/>
      <c r="H23" s="48" t="s">
        <v>87</v>
      </c>
      <c r="I23" s="12"/>
      <c r="J23" s="12"/>
      <c r="K23" s="12"/>
      <c r="L23" s="13"/>
    </row>
    <row r="24" spans="1:12" ht="12.75">
      <c r="A24" s="21"/>
      <c r="B24" s="3"/>
      <c r="D24" s="12"/>
      <c r="E24" s="12"/>
      <c r="F24" s="13"/>
      <c r="G24" s="13"/>
      <c r="H24" s="13"/>
      <c r="I24" s="12"/>
      <c r="J24" s="12"/>
      <c r="K24" s="12"/>
      <c r="L24" s="13"/>
    </row>
    <row r="25" spans="1:12" s="37" customFormat="1" ht="12.75">
      <c r="A25" s="37" t="s">
        <v>122</v>
      </c>
      <c r="D25" s="59"/>
      <c r="E25" s="59"/>
      <c r="F25" s="61"/>
      <c r="G25" s="61"/>
      <c r="H25" s="61"/>
      <c r="I25" s="59"/>
      <c r="J25" s="59"/>
      <c r="K25" s="59"/>
      <c r="L25" s="61"/>
    </row>
    <row r="26" spans="1:12" ht="12.75">
      <c r="A26" s="21"/>
      <c r="B26" s="38" t="s">
        <v>72</v>
      </c>
      <c r="D26" s="12"/>
      <c r="E26" s="12"/>
      <c r="F26" s="13">
        <f>-2745</f>
        <v>-2745</v>
      </c>
      <c r="G26" s="13"/>
      <c r="H26" s="48" t="s">
        <v>87</v>
      </c>
      <c r="I26" s="12"/>
      <c r="J26" s="12"/>
      <c r="K26" s="12"/>
      <c r="L26" s="13"/>
    </row>
    <row r="27" spans="1:12" ht="12.75">
      <c r="A27" s="21"/>
      <c r="B27" s="38" t="s">
        <v>73</v>
      </c>
      <c r="D27" s="12"/>
      <c r="E27" s="12"/>
      <c r="F27" s="13">
        <f>-2805</f>
        <v>-2805</v>
      </c>
      <c r="G27" s="13"/>
      <c r="H27" s="48" t="s">
        <v>87</v>
      </c>
      <c r="I27" s="12"/>
      <c r="J27" s="12"/>
      <c r="K27" s="12"/>
      <c r="L27" s="13"/>
    </row>
    <row r="28" spans="1:12" ht="12.75">
      <c r="A28" s="21"/>
      <c r="B28" s="38" t="s">
        <v>74</v>
      </c>
      <c r="D28" s="12"/>
      <c r="E28" s="12"/>
      <c r="F28" s="14">
        <f>-343</f>
        <v>-343</v>
      </c>
      <c r="G28" s="13"/>
      <c r="H28" s="47" t="s">
        <v>87</v>
      </c>
      <c r="I28" s="12"/>
      <c r="J28" s="12"/>
      <c r="K28" s="12"/>
      <c r="L28" s="13"/>
    </row>
    <row r="29" spans="1:12" ht="12.75">
      <c r="A29" s="3" t="s">
        <v>75</v>
      </c>
      <c r="B29" s="3"/>
      <c r="D29" s="12"/>
      <c r="E29" s="12"/>
      <c r="F29" s="13">
        <f>SUM(F23:F28)</f>
        <v>650</v>
      </c>
      <c r="G29" s="13"/>
      <c r="H29" s="41" t="s">
        <v>87</v>
      </c>
      <c r="I29" s="13"/>
      <c r="J29" s="13"/>
      <c r="K29" s="13"/>
      <c r="L29" s="13"/>
    </row>
    <row r="30" spans="2:12" ht="12.75">
      <c r="B30" s="3" t="s">
        <v>76</v>
      </c>
      <c r="D30" s="12"/>
      <c r="E30" s="12"/>
      <c r="F30" s="13">
        <f>-1557</f>
        <v>-1557</v>
      </c>
      <c r="G30" s="13"/>
      <c r="H30" s="41" t="s">
        <v>87</v>
      </c>
      <c r="I30" s="13"/>
      <c r="J30" s="13"/>
      <c r="K30" s="13"/>
      <c r="L30" s="13"/>
    </row>
    <row r="31" spans="2:12" ht="12.75">
      <c r="B31" s="3" t="s">
        <v>18</v>
      </c>
      <c r="D31" s="12"/>
      <c r="E31" s="12"/>
      <c r="F31" s="13">
        <f>-23</f>
        <v>-23</v>
      </c>
      <c r="G31" s="13"/>
      <c r="H31" s="41" t="s">
        <v>87</v>
      </c>
      <c r="I31" s="13"/>
      <c r="J31" s="13"/>
      <c r="K31" s="13"/>
      <c r="L31" s="13"/>
    </row>
    <row r="32" spans="2:12" ht="12.75">
      <c r="B32" s="3" t="s">
        <v>77</v>
      </c>
      <c r="D32" s="12"/>
      <c r="E32" s="12"/>
      <c r="F32" s="14">
        <v>61</v>
      </c>
      <c r="G32" s="13"/>
      <c r="H32" s="47" t="s">
        <v>87</v>
      </c>
      <c r="I32" s="13"/>
      <c r="J32" s="13"/>
      <c r="K32" s="13"/>
      <c r="L32" s="13"/>
    </row>
    <row r="33" spans="1:12" ht="12.75">
      <c r="A33" s="3" t="s">
        <v>51</v>
      </c>
      <c r="B33" s="3"/>
      <c r="D33" s="12"/>
      <c r="E33" s="12"/>
      <c r="F33" s="49">
        <f>SUM(F29:F32)</f>
        <v>-869</v>
      </c>
      <c r="G33" s="13"/>
      <c r="H33" s="45" t="s">
        <v>87</v>
      </c>
      <c r="I33" s="13"/>
      <c r="J33" s="13"/>
      <c r="K33" s="13"/>
      <c r="L33" s="13"/>
    </row>
    <row r="34" spans="1:12" ht="12.75">
      <c r="A34" s="21"/>
      <c r="B34" s="3"/>
      <c r="D34" s="12"/>
      <c r="E34" s="12"/>
      <c r="F34" s="13"/>
      <c r="G34" s="13"/>
      <c r="H34" s="13"/>
      <c r="I34" s="13"/>
      <c r="J34" s="13"/>
      <c r="K34" s="13"/>
      <c r="L34" s="13"/>
    </row>
    <row r="35" spans="1:12" ht="12.75">
      <c r="A35" s="2" t="s">
        <v>113</v>
      </c>
      <c r="B35" s="3"/>
      <c r="D35" s="12"/>
      <c r="E35" s="12"/>
      <c r="F35" s="13"/>
      <c r="G35" s="13"/>
      <c r="H35" s="13"/>
      <c r="I35" s="13"/>
      <c r="J35" s="13"/>
      <c r="K35" s="13"/>
      <c r="L35" s="13"/>
    </row>
    <row r="36" spans="2:12" ht="12.75">
      <c r="B36" s="3" t="s">
        <v>82</v>
      </c>
      <c r="D36" s="12"/>
      <c r="E36" s="12"/>
      <c r="F36" s="14">
        <v>-499</v>
      </c>
      <c r="G36" s="13"/>
      <c r="H36" s="47" t="s">
        <v>87</v>
      </c>
      <c r="I36" s="13"/>
      <c r="J36" s="13"/>
      <c r="K36" s="13"/>
      <c r="L36" s="13"/>
    </row>
    <row r="37" spans="1:12" ht="12.75">
      <c r="A37" s="2"/>
      <c r="B37" s="3"/>
      <c r="D37" s="12"/>
      <c r="E37" s="12"/>
      <c r="F37" s="13"/>
      <c r="G37" s="13"/>
      <c r="H37" s="13"/>
      <c r="I37" s="12"/>
      <c r="J37" s="12"/>
      <c r="K37" s="12"/>
      <c r="L37" s="13"/>
    </row>
    <row r="38" spans="1:12" ht="12.75">
      <c r="A38" s="2" t="s">
        <v>79</v>
      </c>
      <c r="B38" s="3"/>
      <c r="D38" s="12"/>
      <c r="E38" s="12"/>
      <c r="F38" s="13"/>
      <c r="G38" s="13"/>
      <c r="H38" s="13"/>
      <c r="I38" s="12"/>
      <c r="J38" s="12"/>
      <c r="K38" s="12"/>
      <c r="L38" s="13"/>
    </row>
    <row r="39" spans="2:12" ht="12.75">
      <c r="B39" s="3" t="s">
        <v>105</v>
      </c>
      <c r="D39" s="12"/>
      <c r="E39" s="12"/>
      <c r="F39" s="13">
        <f>-613</f>
        <v>-613</v>
      </c>
      <c r="G39" s="13"/>
      <c r="H39" s="48" t="s">
        <v>87</v>
      </c>
      <c r="I39" s="13"/>
      <c r="J39" s="13"/>
      <c r="K39" s="13"/>
      <c r="L39" s="13"/>
    </row>
    <row r="40" spans="2:12" ht="12.75">
      <c r="B40" s="3" t="s">
        <v>19</v>
      </c>
      <c r="D40" s="12"/>
      <c r="E40" s="12"/>
      <c r="F40" s="13">
        <f>-119</f>
        <v>-119</v>
      </c>
      <c r="G40" s="13"/>
      <c r="H40" s="48" t="s">
        <v>87</v>
      </c>
      <c r="I40" s="13"/>
      <c r="J40" s="13"/>
      <c r="K40" s="13"/>
      <c r="L40" s="13"/>
    </row>
    <row r="41" spans="2:12" ht="12.75">
      <c r="B41" s="3" t="s">
        <v>80</v>
      </c>
      <c r="D41" s="12"/>
      <c r="E41" s="12"/>
      <c r="F41" s="14">
        <f>-18</f>
        <v>-18</v>
      </c>
      <c r="G41" s="13"/>
      <c r="H41" s="47" t="s">
        <v>87</v>
      </c>
      <c r="I41" s="13"/>
      <c r="J41" s="13"/>
      <c r="K41" s="13"/>
      <c r="L41" s="13"/>
    </row>
    <row r="42" spans="1:12" ht="12.75">
      <c r="A42" s="3" t="s">
        <v>50</v>
      </c>
      <c r="B42" s="3"/>
      <c r="D42" s="12"/>
      <c r="E42" s="12"/>
      <c r="F42" s="14">
        <f>SUM(F39:F41)</f>
        <v>-750</v>
      </c>
      <c r="G42" s="13"/>
      <c r="H42" s="47" t="s">
        <v>87</v>
      </c>
      <c r="I42" s="13"/>
      <c r="J42" s="13"/>
      <c r="K42" s="13"/>
      <c r="L42" s="13"/>
    </row>
    <row r="43" spans="1:12" ht="12.75">
      <c r="A43" s="21"/>
      <c r="B43" s="3"/>
      <c r="D43" s="12"/>
      <c r="E43" s="12"/>
      <c r="F43" s="13"/>
      <c r="G43" s="13"/>
      <c r="H43" s="13"/>
      <c r="I43" s="13"/>
      <c r="J43" s="13"/>
      <c r="K43" s="13"/>
      <c r="L43" s="13"/>
    </row>
    <row r="44" spans="1:12" ht="12.75">
      <c r="A44" s="3" t="s">
        <v>20</v>
      </c>
      <c r="B44" s="3"/>
      <c r="D44" s="12"/>
      <c r="E44" s="12"/>
      <c r="F44" s="13">
        <f>SUM(F33+F36+F42)</f>
        <v>-2118</v>
      </c>
      <c r="G44" s="13"/>
      <c r="H44" s="41" t="s">
        <v>87</v>
      </c>
      <c r="I44" s="13"/>
      <c r="J44" s="13"/>
      <c r="K44" s="13"/>
      <c r="L44" s="13"/>
    </row>
    <row r="45" spans="2:12" ht="12.75">
      <c r="B45" s="3"/>
      <c r="D45" s="19"/>
      <c r="E45" s="19"/>
      <c r="F45" s="13"/>
      <c r="G45" s="13"/>
      <c r="H45" s="13"/>
      <c r="I45" s="13"/>
      <c r="J45" s="13"/>
      <c r="K45" s="13"/>
      <c r="L45" s="13"/>
    </row>
    <row r="46" spans="1:12" ht="12.75">
      <c r="A46" s="3" t="s">
        <v>42</v>
      </c>
      <c r="B46" s="3"/>
      <c r="D46" s="19"/>
      <c r="E46" s="19"/>
      <c r="F46" s="13">
        <v>7489</v>
      </c>
      <c r="G46" s="13"/>
      <c r="H46" s="41" t="s">
        <v>87</v>
      </c>
      <c r="I46" s="12"/>
      <c r="J46" s="12"/>
      <c r="K46" s="12"/>
      <c r="L46" s="13"/>
    </row>
    <row r="47" spans="2:12" ht="12.75">
      <c r="B47" s="3"/>
      <c r="D47" s="19"/>
      <c r="E47" s="19"/>
      <c r="F47" s="13"/>
      <c r="G47" s="13"/>
      <c r="H47" s="13"/>
      <c r="I47" s="12"/>
      <c r="J47" s="12"/>
      <c r="K47" s="12"/>
      <c r="L47" s="13"/>
    </row>
    <row r="48" spans="1:12" ht="13.5" thickBot="1">
      <c r="A48" s="3" t="s">
        <v>21</v>
      </c>
      <c r="B48" s="3"/>
      <c r="F48" s="15">
        <f>SUM(F44:F46)</f>
        <v>5371</v>
      </c>
      <c r="G48" s="17"/>
      <c r="H48" s="46" t="s">
        <v>87</v>
      </c>
      <c r="L48" s="17"/>
    </row>
    <row r="49" spans="1:12" ht="13.5" thickTop="1">
      <c r="A49" s="2"/>
      <c r="B49" s="3"/>
      <c r="F49" s="17"/>
      <c r="G49" s="17"/>
      <c r="H49" s="17"/>
      <c r="L49" s="17"/>
    </row>
    <row r="50" spans="2:8" ht="12.75">
      <c r="B50" s="3"/>
      <c r="F50" s="7"/>
      <c r="G50" s="7"/>
      <c r="H50" s="7"/>
    </row>
    <row r="51" spans="1:12" ht="12.75">
      <c r="A51" s="2" t="s">
        <v>53</v>
      </c>
      <c r="B51" s="3"/>
      <c r="D51" s="12"/>
      <c r="E51" s="12"/>
      <c r="F51" s="13"/>
      <c r="G51" s="13"/>
      <c r="H51" s="13"/>
      <c r="I51" s="12"/>
      <c r="J51" s="12"/>
      <c r="K51" s="12"/>
      <c r="L51" s="13"/>
    </row>
    <row r="52" spans="1:12" ht="25.5" customHeight="1">
      <c r="A52" s="33" t="s">
        <v>55</v>
      </c>
      <c r="B52" s="68" t="s">
        <v>114</v>
      </c>
      <c r="C52" s="68"/>
      <c r="D52" s="68"/>
      <c r="E52" s="68"/>
      <c r="F52" s="68"/>
      <c r="G52" s="71"/>
      <c r="H52" s="71"/>
      <c r="I52" s="12"/>
      <c r="J52" s="12"/>
      <c r="K52" s="12"/>
      <c r="L52" s="13"/>
    </row>
    <row r="53" spans="2:12" ht="12.75">
      <c r="B53" s="3"/>
      <c r="D53" s="12"/>
      <c r="E53" s="12"/>
      <c r="F53" s="12"/>
      <c r="G53" s="12"/>
      <c r="H53" s="12"/>
      <c r="I53" s="12"/>
      <c r="J53" s="12"/>
      <c r="K53" s="12"/>
      <c r="L53" s="3"/>
    </row>
    <row r="54" spans="1:12" ht="24.75" customHeight="1">
      <c r="A54" s="33" t="s">
        <v>56</v>
      </c>
      <c r="B54" s="65" t="s">
        <v>106</v>
      </c>
      <c r="C54" s="71"/>
      <c r="D54" s="71"/>
      <c r="E54" s="71"/>
      <c r="F54" s="71"/>
      <c r="G54" s="71"/>
      <c r="H54" s="71"/>
      <c r="I54" s="51"/>
      <c r="J54" s="51"/>
      <c r="K54" s="51"/>
      <c r="L54" s="3"/>
    </row>
    <row r="55" spans="2:12" ht="12.75">
      <c r="B55" s="3"/>
      <c r="D55" s="12"/>
      <c r="E55" s="12"/>
      <c r="F55" s="13"/>
      <c r="G55" s="13"/>
      <c r="H55" s="13"/>
      <c r="I55" s="12"/>
      <c r="J55" s="12"/>
      <c r="K55" s="12"/>
      <c r="L55" s="13"/>
    </row>
    <row r="56" spans="2:12" ht="12.75">
      <c r="B56" s="3"/>
      <c r="D56" s="12"/>
      <c r="E56" s="12"/>
      <c r="F56" s="13"/>
      <c r="G56" s="13"/>
      <c r="H56" s="13"/>
      <c r="I56" s="12"/>
      <c r="J56" s="12"/>
      <c r="K56" s="12"/>
      <c r="L56" s="13"/>
    </row>
    <row r="57" spans="2:8" ht="12.75">
      <c r="B57" s="3"/>
      <c r="F57" s="7"/>
      <c r="G57" s="7"/>
      <c r="H57" s="7"/>
    </row>
    <row r="58" spans="2:8" ht="12.75">
      <c r="B58" s="3"/>
      <c r="F58" s="7"/>
      <c r="G58" s="7"/>
      <c r="H58" s="7"/>
    </row>
    <row r="59" spans="2:8" ht="12.75">
      <c r="B59" s="3"/>
      <c r="F59" s="7"/>
      <c r="G59" s="7"/>
      <c r="H59" s="7"/>
    </row>
    <row r="60" spans="2:8" ht="12.75">
      <c r="B60" s="3"/>
      <c r="F60" s="7"/>
      <c r="G60" s="7"/>
      <c r="H60" s="7"/>
    </row>
    <row r="61" spans="2:8" ht="12.75">
      <c r="B61" s="3"/>
      <c r="F61" s="7"/>
      <c r="G61" s="7"/>
      <c r="H61" s="7"/>
    </row>
    <row r="62" spans="2:8" ht="12.75">
      <c r="B62" s="3"/>
      <c r="F62" s="7"/>
      <c r="G62" s="7"/>
      <c r="H62" s="7"/>
    </row>
    <row r="63" spans="2:8" ht="12.75">
      <c r="B63" s="3"/>
      <c r="F63" s="7"/>
      <c r="G63" s="7"/>
      <c r="H63" s="7"/>
    </row>
    <row r="64" spans="2:8" ht="12.75">
      <c r="B64" s="3"/>
      <c r="F64" s="7"/>
      <c r="G64" s="7"/>
      <c r="H64" s="7"/>
    </row>
    <row r="65" spans="2:8" ht="12.75">
      <c r="B65" s="3"/>
      <c r="F65" s="7"/>
      <c r="G65" s="7"/>
      <c r="H65" s="7"/>
    </row>
    <row r="66" spans="2:8" ht="12.75">
      <c r="B66" s="3"/>
      <c r="F66" s="7"/>
      <c r="G66" s="7"/>
      <c r="H66" s="7"/>
    </row>
    <row r="67" spans="2:8" ht="12.75">
      <c r="B67" s="3"/>
      <c r="F67" s="7"/>
      <c r="G67" s="7"/>
      <c r="H67" s="7"/>
    </row>
    <row r="68" spans="2:8" ht="12.75">
      <c r="B68" s="3"/>
      <c r="F68" s="7"/>
      <c r="G68" s="7"/>
      <c r="H68" s="7"/>
    </row>
    <row r="69" spans="2:8" ht="12.75">
      <c r="B69" s="3"/>
      <c r="F69" s="7"/>
      <c r="G69" s="7"/>
      <c r="H69" s="7"/>
    </row>
    <row r="70" spans="2:8" ht="12.75">
      <c r="B70" s="3"/>
      <c r="F70" s="7"/>
      <c r="G70" s="7"/>
      <c r="H70" s="7"/>
    </row>
    <row r="71" spans="2:8" ht="12.75">
      <c r="B71" s="3"/>
      <c r="F71" s="7"/>
      <c r="G71" s="7"/>
      <c r="H71" s="7"/>
    </row>
    <row r="72" spans="2:8" ht="12.75">
      <c r="B72" s="3"/>
      <c r="F72" s="7"/>
      <c r="G72" s="7"/>
      <c r="H72" s="7"/>
    </row>
    <row r="73" spans="2:8" ht="12.75">
      <c r="B73" s="3"/>
      <c r="F73" s="7"/>
      <c r="G73" s="7"/>
      <c r="H73" s="7"/>
    </row>
    <row r="74" spans="2:8" ht="12.75">
      <c r="B74" s="3"/>
      <c r="F74" s="7"/>
      <c r="G74" s="7"/>
      <c r="H74" s="7"/>
    </row>
    <row r="75" spans="2:8" ht="12.75">
      <c r="B75" s="3"/>
      <c r="F75" s="7"/>
      <c r="G75" s="7"/>
      <c r="H75" s="7"/>
    </row>
    <row r="76" spans="2:8" ht="12.75">
      <c r="B76" s="3"/>
      <c r="F76" s="7"/>
      <c r="G76" s="7"/>
      <c r="H76" s="7"/>
    </row>
    <row r="77" spans="2:8" ht="12.75">
      <c r="B77" s="3"/>
      <c r="F77" s="7"/>
      <c r="G77" s="7"/>
      <c r="H77" s="7"/>
    </row>
    <row r="78" spans="2:8" ht="12.75">
      <c r="B78" s="3"/>
      <c r="F78" s="7"/>
      <c r="G78" s="7"/>
      <c r="H78" s="7"/>
    </row>
    <row r="79" spans="2:8" ht="12.75">
      <c r="B79" s="3"/>
      <c r="F79" s="7"/>
      <c r="G79" s="7"/>
      <c r="H79" s="7"/>
    </row>
    <row r="80" spans="2:8" ht="12.75">
      <c r="B80" s="3"/>
      <c r="F80" s="7"/>
      <c r="G80" s="7"/>
      <c r="H80" s="7"/>
    </row>
    <row r="81" spans="2:8" ht="12.75">
      <c r="B81" s="3"/>
      <c r="F81" s="7"/>
      <c r="G81" s="7"/>
      <c r="H81" s="7"/>
    </row>
    <row r="82" spans="2:8" ht="12.75">
      <c r="B82" s="3"/>
      <c r="F82" s="7"/>
      <c r="G82" s="7"/>
      <c r="H82" s="7"/>
    </row>
    <row r="83" spans="2:8" ht="12.75">
      <c r="B83" s="3"/>
      <c r="F83" s="7"/>
      <c r="G83" s="7"/>
      <c r="H83" s="7"/>
    </row>
    <row r="84" spans="2:8" ht="12.75">
      <c r="B84" s="3"/>
      <c r="F84" s="7"/>
      <c r="G84" s="7"/>
      <c r="H84" s="7"/>
    </row>
    <row r="85" spans="2:8" ht="12.75">
      <c r="B85" s="3"/>
      <c r="F85" s="7"/>
      <c r="G85" s="7"/>
      <c r="H85" s="7"/>
    </row>
    <row r="86" spans="2:8" ht="12.75">
      <c r="B86" s="3"/>
      <c r="F86" s="7"/>
      <c r="G86" s="7"/>
      <c r="H86" s="7"/>
    </row>
    <row r="87" spans="2:8" ht="12.75">
      <c r="B87" s="3"/>
      <c r="F87" s="7"/>
      <c r="G87" s="7"/>
      <c r="H87" s="7"/>
    </row>
    <row r="88" spans="2:8" ht="12.75">
      <c r="B88" s="3"/>
      <c r="F88" s="7"/>
      <c r="G88" s="7"/>
      <c r="H88" s="7"/>
    </row>
    <row r="89" spans="2:8" ht="12.75">
      <c r="B89" s="3"/>
      <c r="F89" s="7"/>
      <c r="G89" s="7"/>
      <c r="H89" s="7"/>
    </row>
    <row r="90" spans="2:8" ht="12.75">
      <c r="B90" s="3"/>
      <c r="F90" s="7"/>
      <c r="G90" s="7"/>
      <c r="H90" s="7"/>
    </row>
    <row r="91" spans="2:8" ht="12.75">
      <c r="B91" s="3"/>
      <c r="F91" s="7"/>
      <c r="G91" s="7"/>
      <c r="H91" s="7"/>
    </row>
    <row r="92" spans="2:8" ht="12.75">
      <c r="B92" s="3"/>
      <c r="F92" s="7"/>
      <c r="G92" s="7"/>
      <c r="H92" s="7"/>
    </row>
    <row r="93" spans="2:8" ht="12.75">
      <c r="B93" s="3"/>
      <c r="F93" s="7"/>
      <c r="G93" s="7"/>
      <c r="H93" s="7"/>
    </row>
    <row r="94" spans="2:8" ht="12.75">
      <c r="B94" s="3"/>
      <c r="F94" s="7"/>
      <c r="G94" s="7"/>
      <c r="H94" s="7"/>
    </row>
    <row r="95" spans="2:8" ht="12.75">
      <c r="B95" s="3"/>
      <c r="F95" s="7"/>
      <c r="G95" s="7"/>
      <c r="H95" s="7"/>
    </row>
    <row r="96" spans="2:8" ht="12.75">
      <c r="B96" s="3"/>
      <c r="F96" s="7"/>
      <c r="G96" s="7"/>
      <c r="H96" s="7"/>
    </row>
    <row r="97" spans="2:8" ht="12.75">
      <c r="B97" s="3"/>
      <c r="F97" s="7"/>
      <c r="G97" s="7"/>
      <c r="H97" s="7"/>
    </row>
    <row r="98" spans="2:8" ht="12.75">
      <c r="B98" s="3"/>
      <c r="F98" s="7"/>
      <c r="G98" s="7"/>
      <c r="H98" s="7"/>
    </row>
    <row r="99" spans="2:8" ht="12.75">
      <c r="B99" s="3"/>
      <c r="F99" s="7"/>
      <c r="G99" s="7"/>
      <c r="H99" s="7"/>
    </row>
    <row r="100" spans="2:8" ht="12.75">
      <c r="B100" s="3"/>
      <c r="F100" s="7"/>
      <c r="G100" s="7"/>
      <c r="H100" s="7"/>
    </row>
    <row r="101" spans="2:8" ht="12.75">
      <c r="B101" s="3"/>
      <c r="F101" s="7"/>
      <c r="G101" s="7"/>
      <c r="H101" s="7"/>
    </row>
    <row r="102" spans="2:8" ht="12.75">
      <c r="B102" s="3"/>
      <c r="F102" s="7"/>
      <c r="G102" s="7"/>
      <c r="H102" s="7"/>
    </row>
    <row r="103" spans="2:8" ht="12.75">
      <c r="B103" s="3"/>
      <c r="F103" s="7"/>
      <c r="G103" s="7"/>
      <c r="H103" s="7"/>
    </row>
    <row r="104" spans="2:8" ht="12.75">
      <c r="B104" s="3"/>
      <c r="F104" s="7"/>
      <c r="G104" s="7"/>
      <c r="H104" s="7"/>
    </row>
    <row r="105" spans="2:8" ht="12.75">
      <c r="B105" s="3"/>
      <c r="F105" s="7"/>
      <c r="G105" s="7"/>
      <c r="H105" s="7"/>
    </row>
    <row r="106" spans="2:8" ht="12.75">
      <c r="B106" s="3"/>
      <c r="F106" s="7"/>
      <c r="G106" s="7"/>
      <c r="H106" s="7"/>
    </row>
    <row r="107" spans="2:8" ht="12.75">
      <c r="B107" s="3"/>
      <c r="F107" s="7"/>
      <c r="G107" s="7"/>
      <c r="H107" s="7"/>
    </row>
    <row r="108" spans="2:8" ht="12.75">
      <c r="B108" s="3"/>
      <c r="F108" s="7"/>
      <c r="G108" s="7"/>
      <c r="H108" s="7"/>
    </row>
    <row r="109" spans="2:8" ht="12.75">
      <c r="B109" s="3"/>
      <c r="F109" s="7"/>
      <c r="G109" s="7"/>
      <c r="H109" s="7"/>
    </row>
    <row r="110" spans="2:8" ht="12.75">
      <c r="B110" s="3"/>
      <c r="F110" s="7"/>
      <c r="G110" s="7"/>
      <c r="H110" s="7"/>
    </row>
    <row r="111" spans="2:8" ht="12.75">
      <c r="B111" s="3"/>
      <c r="F111" s="7"/>
      <c r="G111" s="7"/>
      <c r="H111" s="7"/>
    </row>
  </sheetData>
  <mergeCells count="2">
    <mergeCell ref="B52:H52"/>
    <mergeCell ref="B54:H54"/>
  </mergeCells>
  <printOptions horizontalCentered="1"/>
  <pageMargins left="0.75" right="0.7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2006-02-22T06:23:33Z</cp:lastPrinted>
  <dcterms:created xsi:type="dcterms:W3CDTF">2003-02-13T02:13:24Z</dcterms:created>
  <dcterms:modified xsi:type="dcterms:W3CDTF">2006-02-22T06:36:24Z</dcterms:modified>
  <cp:category/>
  <cp:version/>
  <cp:contentType/>
  <cp:contentStatus/>
</cp:coreProperties>
</file>